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TOURISME\TAXE DE SEJOUR\TAXE DE SEJOUR 2025\Modèles Registres\"/>
    </mc:Choice>
  </mc:AlternateContent>
  <xr:revisionPtr revIDLastSave="0" documentId="13_ncr:1_{62A72C0B-29FE-488D-9062-8889B1550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EL NON CLASSES 2024 TA IDFM" sheetId="1" r:id="rId1"/>
  </sheets>
  <definedNames>
    <definedName name="_xlnm.Print_Area" localSheetId="0">'REEL NON CLASSES 2024 TA IDFM'!$A$1:$AA$57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W25" i="1" l="1"/>
  <c r="V25" i="1"/>
  <c r="R25" i="1"/>
  <c r="S25" i="1"/>
  <c r="T25" i="1"/>
  <c r="AA25" i="1" s="1"/>
  <c r="U26" i="1"/>
  <c r="U22" i="1"/>
  <c r="U18" i="1"/>
  <c r="T22" i="1"/>
  <c r="AA22" i="1" s="1"/>
  <c r="T18" i="1"/>
  <c r="AA18" i="1" s="1"/>
  <c r="W18" i="1"/>
  <c r="W19" i="1"/>
  <c r="W20" i="1"/>
  <c r="W21" i="1"/>
  <c r="W22" i="1"/>
  <c r="W23" i="1"/>
  <c r="W24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V18" i="1"/>
  <c r="V19" i="1"/>
  <c r="V20" i="1"/>
  <c r="V21" i="1"/>
  <c r="V22" i="1"/>
  <c r="V23" i="1"/>
  <c r="V24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AA24" i="1"/>
  <c r="AA26" i="1"/>
  <c r="AA27" i="1"/>
  <c r="AA35" i="1"/>
  <c r="AA36" i="1"/>
  <c r="AA38" i="1"/>
  <c r="AA47" i="1"/>
  <c r="Z25" i="1"/>
  <c r="Z31" i="1"/>
  <c r="Z40" i="1"/>
  <c r="Z43" i="1"/>
  <c r="Z45" i="1"/>
  <c r="T48" i="1"/>
  <c r="AA48" i="1" s="1"/>
  <c r="T19" i="1"/>
  <c r="AA19" i="1" s="1"/>
  <c r="T20" i="1"/>
  <c r="AA20" i="1" s="1"/>
  <c r="T21" i="1"/>
  <c r="AA21" i="1" s="1"/>
  <c r="T23" i="1"/>
  <c r="AA23" i="1" s="1"/>
  <c r="T24" i="1"/>
  <c r="T26" i="1"/>
  <c r="T27" i="1"/>
  <c r="T28" i="1"/>
  <c r="AA28" i="1" s="1"/>
  <c r="T29" i="1"/>
  <c r="AA29" i="1" s="1"/>
  <c r="T30" i="1"/>
  <c r="AA30" i="1" s="1"/>
  <c r="T31" i="1"/>
  <c r="AA31" i="1" s="1"/>
  <c r="T32" i="1"/>
  <c r="AA32" i="1" s="1"/>
  <c r="T33" i="1"/>
  <c r="AA33" i="1" s="1"/>
  <c r="T34" i="1"/>
  <c r="AA34" i="1" s="1"/>
  <c r="T35" i="1"/>
  <c r="T36" i="1"/>
  <c r="T37" i="1"/>
  <c r="AA37" i="1" s="1"/>
  <c r="T38" i="1"/>
  <c r="T39" i="1"/>
  <c r="AA39" i="1" s="1"/>
  <c r="T40" i="1"/>
  <c r="AA40" i="1" s="1"/>
  <c r="T41" i="1"/>
  <c r="AA41" i="1" s="1"/>
  <c r="T42" i="1"/>
  <c r="AA42" i="1" s="1"/>
  <c r="T43" i="1"/>
  <c r="AA43" i="1" s="1"/>
  <c r="T44" i="1"/>
  <c r="AA44" i="1" s="1"/>
  <c r="T45" i="1"/>
  <c r="AA45" i="1" s="1"/>
  <c r="T46" i="1"/>
  <c r="AA46" i="1" s="1"/>
  <c r="T47" i="1"/>
  <c r="T49" i="1"/>
  <c r="AA49" i="1" s="1"/>
  <c r="T50" i="1"/>
  <c r="AA50" i="1" s="1"/>
  <c r="S18" i="1"/>
  <c r="Z18" i="1" s="1"/>
  <c r="S19" i="1"/>
  <c r="Z19" i="1" s="1"/>
  <c r="S20" i="1"/>
  <c r="Z20" i="1" s="1"/>
  <c r="S21" i="1"/>
  <c r="Z21" i="1" s="1"/>
  <c r="S22" i="1"/>
  <c r="Z22" i="1" s="1"/>
  <c r="S23" i="1"/>
  <c r="Z23" i="1" s="1"/>
  <c r="S24" i="1"/>
  <c r="Z24" i="1" s="1"/>
  <c r="S26" i="1"/>
  <c r="Z26" i="1" s="1"/>
  <c r="S27" i="1"/>
  <c r="Z27" i="1" s="1"/>
  <c r="S28" i="1"/>
  <c r="Z28" i="1" s="1"/>
  <c r="S29" i="1"/>
  <c r="Z29" i="1" s="1"/>
  <c r="S30" i="1"/>
  <c r="Z30" i="1" s="1"/>
  <c r="S31" i="1"/>
  <c r="S32" i="1"/>
  <c r="Z32" i="1" s="1"/>
  <c r="S33" i="1"/>
  <c r="Z33" i="1" s="1"/>
  <c r="S34" i="1"/>
  <c r="Z34" i="1" s="1"/>
  <c r="S35" i="1"/>
  <c r="Z35" i="1" s="1"/>
  <c r="S36" i="1"/>
  <c r="Z36" i="1" s="1"/>
  <c r="S37" i="1"/>
  <c r="Z37" i="1" s="1"/>
  <c r="S38" i="1"/>
  <c r="Z38" i="1" s="1"/>
  <c r="S39" i="1"/>
  <c r="Z39" i="1" s="1"/>
  <c r="S40" i="1"/>
  <c r="S41" i="1"/>
  <c r="Z41" i="1" s="1"/>
  <c r="S42" i="1"/>
  <c r="Z42" i="1" s="1"/>
  <c r="S43" i="1"/>
  <c r="S44" i="1"/>
  <c r="Z44" i="1" s="1"/>
  <c r="S45" i="1"/>
  <c r="S46" i="1"/>
  <c r="Z46" i="1" s="1"/>
  <c r="S47" i="1"/>
  <c r="Z47" i="1" s="1"/>
  <c r="S48" i="1"/>
  <c r="Z48" i="1" s="1"/>
  <c r="S49" i="1"/>
  <c r="Z49" i="1" s="1"/>
  <c r="S50" i="1"/>
  <c r="Z50" i="1" s="1"/>
  <c r="R40" i="1"/>
  <c r="K16" i="1" l="1"/>
  <c r="G16" i="1"/>
  <c r="J51" i="1" l="1"/>
  <c r="J57" i="1" s="1"/>
  <c r="I51" i="1"/>
  <c r="J56" i="1" s="1"/>
  <c r="H51" i="1"/>
  <c r="K50" i="1"/>
  <c r="G50" i="1"/>
  <c r="K49" i="1"/>
  <c r="G49" i="1"/>
  <c r="K48" i="1"/>
  <c r="G48" i="1"/>
  <c r="O48" i="1" s="1"/>
  <c r="K47" i="1"/>
  <c r="G47" i="1"/>
  <c r="O47" i="1" s="1"/>
  <c r="K46" i="1"/>
  <c r="G46" i="1"/>
  <c r="O46" i="1" s="1"/>
  <c r="K45" i="1"/>
  <c r="G45" i="1"/>
  <c r="O45" i="1" s="1"/>
  <c r="K44" i="1"/>
  <c r="G44" i="1"/>
  <c r="K43" i="1"/>
  <c r="G43" i="1"/>
  <c r="O43" i="1" s="1"/>
  <c r="K42" i="1"/>
  <c r="G42" i="1"/>
  <c r="K41" i="1"/>
  <c r="G41" i="1"/>
  <c r="K40" i="1"/>
  <c r="G40" i="1"/>
  <c r="O40" i="1" s="1"/>
  <c r="K39" i="1"/>
  <c r="G39" i="1"/>
  <c r="O39" i="1" s="1"/>
  <c r="K38" i="1"/>
  <c r="G38" i="1"/>
  <c r="K37" i="1"/>
  <c r="G37" i="1"/>
  <c r="O37" i="1" s="1"/>
  <c r="K36" i="1"/>
  <c r="G36" i="1"/>
  <c r="O36" i="1" s="1"/>
  <c r="K35" i="1"/>
  <c r="G35" i="1"/>
  <c r="O35" i="1" s="1"/>
  <c r="K34" i="1"/>
  <c r="G34" i="1"/>
  <c r="K33" i="1"/>
  <c r="G33" i="1"/>
  <c r="K32" i="1"/>
  <c r="G32" i="1"/>
  <c r="O32" i="1" s="1"/>
  <c r="K31" i="1"/>
  <c r="G31" i="1"/>
  <c r="O31" i="1" s="1"/>
  <c r="K30" i="1"/>
  <c r="G30" i="1"/>
  <c r="K29" i="1"/>
  <c r="G29" i="1"/>
  <c r="O29" i="1" s="1"/>
  <c r="K28" i="1"/>
  <c r="G28" i="1"/>
  <c r="K27" i="1"/>
  <c r="G27" i="1"/>
  <c r="K26" i="1"/>
  <c r="G26" i="1"/>
  <c r="K25" i="1"/>
  <c r="G25" i="1"/>
  <c r="O25" i="1" s="1"/>
  <c r="K24" i="1"/>
  <c r="G24" i="1"/>
  <c r="O24" i="1" s="1"/>
  <c r="K23" i="1"/>
  <c r="G23" i="1"/>
  <c r="O23" i="1" s="1"/>
  <c r="K22" i="1"/>
  <c r="G22" i="1"/>
  <c r="K21" i="1"/>
  <c r="G21" i="1"/>
  <c r="O21" i="1" s="1"/>
  <c r="K20" i="1"/>
  <c r="G20" i="1"/>
  <c r="K19" i="1"/>
  <c r="G19" i="1"/>
  <c r="O19" i="1" s="1"/>
  <c r="K18" i="1"/>
  <c r="G18" i="1"/>
  <c r="O18" i="1" s="1"/>
  <c r="K17" i="1"/>
  <c r="G17" i="1"/>
  <c r="O17" i="1" s="1"/>
  <c r="O16" i="1"/>
  <c r="Q16" i="1" s="1"/>
  <c r="S16" i="1" l="1"/>
  <c r="Z16" i="1" s="1"/>
  <c r="R16" i="1"/>
  <c r="Y16" i="1" s="1"/>
  <c r="T16" i="1"/>
  <c r="AA16" i="1" s="1"/>
  <c r="X16" i="1"/>
  <c r="W17" i="1"/>
  <c r="V17" i="1"/>
  <c r="W16" i="1"/>
  <c r="S17" i="1"/>
  <c r="Z17" i="1" s="1"/>
  <c r="T17" i="1"/>
  <c r="AA17" i="1" s="1"/>
  <c r="J53" i="1"/>
  <c r="R37" i="1"/>
  <c r="U37" i="1"/>
  <c r="O41" i="1"/>
  <c r="O49" i="1"/>
  <c r="R46" i="1"/>
  <c r="Y46" i="1" s="1"/>
  <c r="U46" i="1"/>
  <c r="O50" i="1"/>
  <c r="U25" i="1"/>
  <c r="R45" i="1"/>
  <c r="Y45" i="1" s="1"/>
  <c r="U45" i="1"/>
  <c r="O26" i="1"/>
  <c r="X26" i="1" s="1"/>
  <c r="O30" i="1"/>
  <c r="O34" i="1"/>
  <c r="O38" i="1"/>
  <c r="X38" i="1" s="1"/>
  <c r="O42" i="1"/>
  <c r="R31" i="1"/>
  <c r="Y31" i="1" s="1"/>
  <c r="U31" i="1"/>
  <c r="R39" i="1"/>
  <c r="Y39" i="1" s="1"/>
  <c r="U39" i="1"/>
  <c r="R47" i="1"/>
  <c r="U47" i="1"/>
  <c r="R29" i="1"/>
  <c r="Y29" i="1" s="1"/>
  <c r="U29" i="1"/>
  <c r="O33" i="1"/>
  <c r="R23" i="1"/>
  <c r="U23" i="1"/>
  <c r="O27" i="1"/>
  <c r="X27" i="1" s="1"/>
  <c r="R35" i="1"/>
  <c r="Y35" i="1" s="1"/>
  <c r="U35" i="1"/>
  <c r="R43" i="1"/>
  <c r="U43" i="1"/>
  <c r="R24" i="1"/>
  <c r="U24" i="1"/>
  <c r="O28" i="1"/>
  <c r="X28" i="1" s="1"/>
  <c r="R32" i="1"/>
  <c r="U32" i="1"/>
  <c r="R36" i="1"/>
  <c r="U36" i="1"/>
  <c r="U40" i="1"/>
  <c r="O44" i="1"/>
  <c r="R48" i="1"/>
  <c r="U48" i="1"/>
  <c r="O22" i="1"/>
  <c r="R21" i="1"/>
  <c r="Y21" i="1" s="1"/>
  <c r="U21" i="1"/>
  <c r="R18" i="1"/>
  <c r="Y18" i="1" s="1"/>
  <c r="R19" i="1"/>
  <c r="Y19" i="1" s="1"/>
  <c r="U19" i="1"/>
  <c r="O20" i="1"/>
  <c r="X20" i="1" s="1"/>
  <c r="R17" i="1"/>
  <c r="J55" i="1"/>
  <c r="Y23" i="1"/>
  <c r="X23" i="1"/>
  <c r="X35" i="1"/>
  <c r="X43" i="1"/>
  <c r="Y43" i="1"/>
  <c r="X41" i="1"/>
  <c r="X39" i="1"/>
  <c r="Y47" i="1"/>
  <c r="X47" i="1"/>
  <c r="X46" i="1"/>
  <c r="X31" i="1"/>
  <c r="X24" i="1"/>
  <c r="X32" i="1"/>
  <c r="X40" i="1"/>
  <c r="X44" i="1"/>
  <c r="X48" i="1"/>
  <c r="X19" i="1"/>
  <c r="X36" i="1"/>
  <c r="X21" i="1"/>
  <c r="Y25" i="1"/>
  <c r="X29" i="1"/>
  <c r="X37" i="1"/>
  <c r="X45" i="1"/>
  <c r="X25" i="1"/>
  <c r="X50" i="1"/>
  <c r="K51" i="1"/>
  <c r="U16" i="1" l="1"/>
  <c r="V16" i="1" s="1"/>
  <c r="V51" i="1" s="1"/>
  <c r="U17" i="1"/>
  <c r="Z51" i="1"/>
  <c r="J54" i="1"/>
  <c r="X34" i="1"/>
  <c r="R30" i="1"/>
  <c r="Y30" i="1" s="1"/>
  <c r="U30" i="1"/>
  <c r="R44" i="1"/>
  <c r="Y44" i="1" s="1"/>
  <c r="U44" i="1"/>
  <c r="R41" i="1"/>
  <c r="Y41" i="1" s="1"/>
  <c r="U41" i="1"/>
  <c r="R27" i="1"/>
  <c r="Y27" i="1" s="1"/>
  <c r="U27" i="1"/>
  <c r="R42" i="1"/>
  <c r="Y42" i="1" s="1"/>
  <c r="U42" i="1"/>
  <c r="R26" i="1"/>
  <c r="Y26" i="1" s="1"/>
  <c r="R50" i="1"/>
  <c r="Y50" i="1" s="1"/>
  <c r="U50" i="1"/>
  <c r="X42" i="1"/>
  <c r="R34" i="1"/>
  <c r="Y34" i="1" s="1"/>
  <c r="U34" i="1"/>
  <c r="R49" i="1"/>
  <c r="Y49" i="1" s="1"/>
  <c r="U49" i="1"/>
  <c r="X30" i="1"/>
  <c r="X49" i="1"/>
  <c r="R28" i="1"/>
  <c r="Y28" i="1" s="1"/>
  <c r="U28" i="1"/>
  <c r="R33" i="1"/>
  <c r="Y33" i="1" s="1"/>
  <c r="U33" i="1"/>
  <c r="R38" i="1"/>
  <c r="Y38" i="1" s="1"/>
  <c r="U38" i="1"/>
  <c r="X22" i="1"/>
  <c r="X33" i="1"/>
  <c r="R22" i="1"/>
  <c r="Y22" i="1" s="1"/>
  <c r="R20" i="1"/>
  <c r="Y20" i="1" s="1"/>
  <c r="X18" i="1"/>
  <c r="Y48" i="1"/>
  <c r="Y32" i="1"/>
  <c r="Y37" i="1"/>
  <c r="Y40" i="1"/>
  <c r="Y36" i="1"/>
  <c r="Y24" i="1"/>
  <c r="O51" i="1"/>
  <c r="X17" i="1"/>
  <c r="U20" i="1" l="1"/>
  <c r="Y17" i="1"/>
  <c r="X51" i="1"/>
  <c r="W51" i="1" l="1"/>
  <c r="Y51" i="1"/>
  <c r="AA51" i="1"/>
</calcChain>
</file>

<file path=xl/sharedStrings.xml><?xml version="1.0" encoding="utf-8"?>
<sst xmlns="http://schemas.openxmlformats.org/spreadsheetml/2006/main" count="62" uniqueCount="52">
  <si>
    <t>Informations à compléter par les hébergeurs</t>
  </si>
  <si>
    <t>(1) Menus déroulants</t>
  </si>
  <si>
    <t>Calculs automatisés</t>
  </si>
  <si>
    <t>Montant final collecté par le propriétaire</t>
  </si>
  <si>
    <t xml:space="preserve">(2) Prestations annexes type ménage et petit-déjeuner non prises en compte dans le calcul de la taxe de séjour </t>
  </si>
  <si>
    <t>Montant final collecté par les plateformes de réservations</t>
  </si>
  <si>
    <t>Excepté pour les chambres d'hôtes, dont le tarif nuitée inclut la part petit-déjeuner</t>
  </si>
  <si>
    <t>Établissement</t>
  </si>
  <si>
    <t>Nom :</t>
  </si>
  <si>
    <t>N° enregistrement en Mairie :</t>
  </si>
  <si>
    <t>Rue :</t>
  </si>
  <si>
    <t>CP + ville :</t>
  </si>
  <si>
    <t>Facture n°</t>
  </si>
  <si>
    <r>
      <rPr>
        <sz val="11"/>
        <color indexed="8"/>
        <rFont val="Calibri"/>
        <family val="2"/>
      </rPr>
      <t xml:space="preserve">Réservation </t>
    </r>
    <r>
      <rPr>
        <b/>
        <sz val="11"/>
        <color indexed="8"/>
        <rFont val="Calibri"/>
        <family val="2"/>
      </rPr>
      <t>(1)</t>
    </r>
    <r>
      <rPr>
        <sz val="11"/>
        <color indexed="8"/>
        <rFont val="Calibri"/>
        <family val="2"/>
      </rPr>
      <t xml:space="preserve">
</t>
    </r>
    <r>
      <rPr>
        <b/>
        <i/>
        <sz val="10"/>
        <color indexed="17"/>
        <rFont val="Calibri"/>
        <family val="2"/>
      </rPr>
      <t>Direct propriétaire</t>
    </r>
    <r>
      <rPr>
        <i/>
        <sz val="10"/>
        <color indexed="8"/>
        <rFont val="Calibri"/>
        <family val="2"/>
      </rPr>
      <t xml:space="preserve">
</t>
    </r>
    <r>
      <rPr>
        <b/>
        <i/>
        <u/>
        <sz val="10"/>
        <color indexed="8"/>
        <rFont val="Calibri"/>
        <family val="2"/>
      </rPr>
      <t>ou</t>
    </r>
    <r>
      <rPr>
        <i/>
        <sz val="10"/>
        <color indexed="8"/>
        <rFont val="Calibri"/>
        <family val="2"/>
      </rPr>
      <t xml:space="preserve"> </t>
    </r>
    <r>
      <rPr>
        <b/>
        <i/>
        <sz val="10"/>
        <color indexed="18"/>
        <rFont val="Calibri"/>
        <family val="2"/>
      </rPr>
      <t>par une plateforme</t>
    </r>
  </si>
  <si>
    <r>
      <rPr>
        <sz val="11"/>
        <color indexed="8"/>
        <rFont val="Calibri"/>
        <family val="2"/>
      </rPr>
      <t xml:space="preserve">Si plateforme de réservation, précisez </t>
    </r>
    <r>
      <rPr>
        <b/>
        <sz val="11"/>
        <color indexed="8"/>
        <rFont val="Calibri"/>
        <family val="2"/>
      </rPr>
      <t>(1)</t>
    </r>
  </si>
  <si>
    <t>Client et/ou
n° de chambre</t>
  </si>
  <si>
    <t>Date d'arrivée</t>
  </si>
  <si>
    <t>Date de départ</t>
  </si>
  <si>
    <t>Nombre de nuits</t>
  </si>
  <si>
    <r>
      <rPr>
        <b/>
        <sz val="11"/>
        <color indexed="8"/>
        <rFont val="Calibri"/>
        <family val="2"/>
      </rPr>
      <t xml:space="preserve">Montant TOTAL du séjour
</t>
    </r>
    <r>
      <rPr>
        <b/>
        <sz val="10"/>
        <color indexed="14"/>
        <rFont val="Calibri"/>
        <family val="2"/>
      </rPr>
      <t>Prestation d'hébergement UNIQUEMENT (2)</t>
    </r>
  </si>
  <si>
    <r>
      <rPr>
        <b/>
        <sz val="11"/>
        <color indexed="8"/>
        <rFont val="Calibri"/>
        <family val="2"/>
      </rPr>
      <t xml:space="preserve">Nombre de participants </t>
    </r>
    <r>
      <rPr>
        <sz val="11"/>
        <color indexed="8"/>
        <rFont val="Calibri"/>
        <family val="2"/>
      </rPr>
      <t xml:space="preserve">
</t>
    </r>
    <r>
      <rPr>
        <i/>
        <sz val="10"/>
        <color indexed="8"/>
        <rFont val="Calibri"/>
        <family val="2"/>
      </rPr>
      <t>(assujettis et exonérés)</t>
    </r>
  </si>
  <si>
    <t>DONT personnes assujetties</t>
  </si>
  <si>
    <t>DONT personnes exonérées</t>
  </si>
  <si>
    <r>
      <rPr>
        <b/>
        <sz val="11"/>
        <color indexed="8"/>
        <rFont val="Calibri"/>
        <family val="2"/>
      </rPr>
      <t xml:space="preserve">Motif d'exonération (1)
</t>
    </r>
    <r>
      <rPr>
        <i/>
        <sz val="10"/>
        <color indexed="8"/>
        <rFont val="Calibri"/>
        <family val="2"/>
      </rPr>
      <t>- si concerné uniquement -</t>
    </r>
  </si>
  <si>
    <t>Coût de la nuitée par personne</t>
  </si>
  <si>
    <t>Indice de taxation
(% délibéré)</t>
  </si>
  <si>
    <r>
      <rPr>
        <sz val="9"/>
        <color indexed="19"/>
        <rFont val="Calibri"/>
        <family val="2"/>
      </rPr>
      <t xml:space="preserve">Taxe additionnelle départementale </t>
    </r>
    <r>
      <rPr>
        <i/>
        <sz val="9"/>
        <color indexed="19"/>
        <rFont val="Calibri"/>
        <family val="2"/>
      </rPr>
      <t>(10%)</t>
    </r>
  </si>
  <si>
    <r>
      <rPr>
        <sz val="9"/>
        <color indexed="19"/>
        <rFont val="Calibri"/>
        <family val="2"/>
      </rPr>
      <t xml:space="preserve">Taxe additionnelle régionale
</t>
    </r>
    <r>
      <rPr>
        <i/>
        <sz val="9"/>
        <color indexed="19"/>
        <rFont val="Calibri"/>
        <family val="2"/>
      </rPr>
      <t>(15%)</t>
    </r>
  </si>
  <si>
    <r>
      <rPr>
        <b/>
        <sz val="11"/>
        <color indexed="8"/>
        <rFont val="Calibri"/>
        <family val="2"/>
      </rPr>
      <t xml:space="preserve">TOTAL DE LA TAXE COLLECTÉE
</t>
    </r>
    <r>
      <rPr>
        <b/>
        <sz val="10"/>
        <color indexed="17"/>
        <rFont val="Calibri"/>
        <family val="2"/>
      </rPr>
      <t>DIRECT PROPRIÉTAIRE</t>
    </r>
  </si>
  <si>
    <r>
      <rPr>
        <b/>
        <sz val="11"/>
        <color indexed="8"/>
        <rFont val="Calibri"/>
        <family val="2"/>
      </rPr>
      <t xml:space="preserve">TOTAL DE LA TAXE COLLECTÉE
</t>
    </r>
    <r>
      <rPr>
        <b/>
        <sz val="10"/>
        <color indexed="18"/>
        <rFont val="Calibri"/>
        <family val="2"/>
      </rPr>
      <t>PLATEFORMES DE RÉSERVATIONS</t>
    </r>
  </si>
  <si>
    <t>-</t>
  </si>
  <si>
    <t>TOTAL</t>
  </si>
  <si>
    <t>Date :</t>
  </si>
  <si>
    <r>
      <t xml:space="preserve">Période de perception
</t>
    </r>
    <r>
      <rPr>
        <sz val="10"/>
        <rFont val="Calibri"/>
        <family val="2"/>
      </rPr>
      <t>(mettre X dans la case concernée)</t>
    </r>
  </si>
  <si>
    <t>DONT PART
Carnelle
Pays-de-France</t>
  </si>
  <si>
    <r>
      <t xml:space="preserve">DONT PART départementale </t>
    </r>
    <r>
      <rPr>
        <i/>
        <sz val="8"/>
        <color indexed="19"/>
        <rFont val="Calibri"/>
        <family val="2"/>
      </rPr>
      <t>(10%)</t>
    </r>
  </si>
  <si>
    <t>Nombre de nuitées assujetties</t>
  </si>
  <si>
    <t>Nombre de nuitées exonérées</t>
  </si>
  <si>
    <t>Nombre d'occupants</t>
  </si>
  <si>
    <t>Nombre d'assujettis</t>
  </si>
  <si>
    <t>DONNÉES À REPORTER SUR LA PLATEFORME</t>
  </si>
  <si>
    <t>NOMBRE TOTAL DE NUITÉES</t>
  </si>
  <si>
    <t>Montant taxe de séjour / pers assujettie / nuit</t>
  </si>
  <si>
    <r>
      <t xml:space="preserve">DONT PART régionale </t>
    </r>
    <r>
      <rPr>
        <i/>
        <sz val="8"/>
        <color indexed="19"/>
        <rFont val="Calibri"/>
        <family val="2"/>
      </rPr>
      <t>(15%)</t>
    </r>
  </si>
  <si>
    <r>
      <t xml:space="preserve">DONT PART IDF Mobilités
</t>
    </r>
    <r>
      <rPr>
        <i/>
        <sz val="8"/>
        <color indexed="19"/>
        <rFont val="Calibri"/>
        <family val="2"/>
      </rPr>
      <t>(200%)</t>
    </r>
  </si>
  <si>
    <r>
      <rPr>
        <b/>
        <u/>
        <sz val="22"/>
        <color indexed="8"/>
        <rFont val="Calibri"/>
        <family val="2"/>
      </rPr>
      <t xml:space="preserve">DÉCLARATIF DES NUITÉES "AU RÉEL" 2025 - Établissements non classés
</t>
    </r>
    <r>
      <rPr>
        <b/>
        <sz val="10"/>
        <color indexed="8"/>
        <rFont val="Calibri"/>
        <family val="2"/>
      </rPr>
      <t xml:space="preserve">
</t>
    </r>
    <r>
      <rPr>
        <b/>
        <sz val="18"/>
        <color indexed="8"/>
        <rFont val="Calibri"/>
        <family val="2"/>
      </rPr>
      <t>* REVERSEMENT DE LA TAXE DE SÉJOUR PAR LES HÉBERGEURS À LA COMMUNAUTÉ DE COMMUNES CARNELLE PAYS-DE-FRANCE *</t>
    </r>
  </si>
  <si>
    <r>
      <t xml:space="preserve">Taxe additionnelle IDF Mobilités
</t>
    </r>
    <r>
      <rPr>
        <i/>
        <sz val="9"/>
        <color indexed="19"/>
        <rFont val="Calibri"/>
        <family val="2"/>
      </rPr>
      <t xml:space="preserve">(200%)
</t>
    </r>
  </si>
  <si>
    <r>
      <t>1ère période 2025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= Janvier à mars</t>
    </r>
  </si>
  <si>
    <r>
      <t xml:space="preserve">2ème période 2025 </t>
    </r>
    <r>
      <rPr>
        <sz val="11"/>
        <rFont val="Calibri"/>
        <family val="2"/>
      </rPr>
      <t>= avril à juin</t>
    </r>
  </si>
  <si>
    <r>
      <t xml:space="preserve">3ème période 2025 </t>
    </r>
    <r>
      <rPr>
        <sz val="11"/>
        <rFont val="Calibri"/>
        <family val="2"/>
      </rPr>
      <t>= juillet à septembre</t>
    </r>
  </si>
  <si>
    <r>
      <t xml:space="preserve">4ème période 2025 </t>
    </r>
    <r>
      <rPr>
        <sz val="11"/>
        <rFont val="Calibri"/>
        <family val="2"/>
      </rPr>
      <t>= octobre à décembre</t>
    </r>
  </si>
  <si>
    <r>
      <t xml:space="preserve">Barème taxe de séjour par  personne assujettie
</t>
    </r>
    <r>
      <rPr>
        <b/>
        <sz val="9"/>
        <color indexed="19"/>
        <rFont val="Calibri"/>
        <family val="2"/>
      </rPr>
      <t>Plafonné à 4,80€</t>
    </r>
    <r>
      <rPr>
        <b/>
        <sz val="8"/>
        <color indexed="19"/>
        <rFont val="Calibri"/>
        <family val="2"/>
      </rPr>
      <t xml:space="preserve">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</si>
</sst>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0.0%"/>
    <numFmt numFmtId="166" formatCode="#,##0.00\ &quot;€&quot;"/>
  </numFmts>
  <fonts count="36" x14ac:knownFonts="1">
    <font>
      <sz val="11"/>
      <color indexed="8"/>
      <name val="Calibri"/>
    </font>
    <font>
      <b/>
      <sz val="22"/>
      <color indexed="8"/>
      <name val="Calibri"/>
      <family val="2"/>
    </font>
    <font>
      <b/>
      <u/>
      <sz val="22"/>
      <color indexed="8"/>
      <name val="Calibri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14"/>
      <name val="Calibri"/>
      <family val="2"/>
    </font>
    <font>
      <sz val="10"/>
      <color indexed="14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17"/>
      <name val="Calibri"/>
      <family val="2"/>
    </font>
    <font>
      <b/>
      <i/>
      <u/>
      <sz val="10"/>
      <color indexed="8"/>
      <name val="Calibri"/>
      <family val="2"/>
    </font>
    <font>
      <b/>
      <i/>
      <sz val="10"/>
      <color indexed="18"/>
      <name val="Calibri"/>
      <family val="2"/>
    </font>
    <font>
      <sz val="9"/>
      <color indexed="19"/>
      <name val="Calibri"/>
      <family val="2"/>
    </font>
    <font>
      <sz val="9"/>
      <color indexed="20"/>
      <name val="Calibri"/>
      <family val="2"/>
    </font>
    <font>
      <b/>
      <sz val="9"/>
      <color indexed="19"/>
      <name val="Calibri"/>
      <family val="2"/>
    </font>
    <font>
      <b/>
      <sz val="8"/>
      <color indexed="19"/>
      <name val="Calibri"/>
      <family val="2"/>
    </font>
    <font>
      <i/>
      <sz val="9"/>
      <color indexed="19"/>
      <name val="Calibri"/>
      <family val="2"/>
    </font>
    <font>
      <b/>
      <sz val="10"/>
      <color indexed="17"/>
      <name val="Calibri"/>
      <family val="2"/>
    </font>
    <font>
      <b/>
      <sz val="10"/>
      <color indexed="18"/>
      <name val="Calibri"/>
      <family val="2"/>
    </font>
    <font>
      <sz val="8"/>
      <color indexed="19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color indexed="8"/>
      <name val="Calibri"/>
      <family val="2"/>
    </font>
    <font>
      <i/>
      <sz val="8"/>
      <color indexed="19"/>
      <name val="Calibri"/>
      <family val="2"/>
    </font>
    <font>
      <sz val="8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16">
    <xf numFmtId="0" fontId="0" fillId="0" borderId="0" xfId="0"/>
    <xf numFmtId="0" fontId="25" fillId="0" borderId="0" xfId="0" applyFont="1" applyAlignment="1" applyProtection="1">
      <alignment vertical="center" wrapText="1"/>
    </xf>
    <xf numFmtId="0" fontId="28" fillId="11" borderId="31" xfId="0" applyFont="1" applyFill="1" applyBorder="1" applyAlignment="1" applyProtection="1">
      <alignment horizontal="center" vertical="center"/>
      <protection locked="0"/>
    </xf>
    <xf numFmtId="0" fontId="28" fillId="11" borderId="32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0" fontId="0" fillId="2" borderId="3" xfId="0" applyFill="1" applyBorder="1" applyAlignment="1" applyProtection="1">
      <alignment vertical="center" wrapText="1"/>
    </xf>
    <xf numFmtId="0" fontId="0" fillId="2" borderId="4" xfId="0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vertical="center" wrapText="1"/>
    </xf>
    <xf numFmtId="164" fontId="5" fillId="2" borderId="4" xfId="0" applyNumberFormat="1" applyFont="1" applyFill="1" applyBorder="1" applyAlignment="1" applyProtection="1">
      <alignment vertical="center" wrapText="1"/>
    </xf>
    <xf numFmtId="14" fontId="6" fillId="3" borderId="5" xfId="0" applyNumberFormat="1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vertical="center" wrapText="1"/>
    </xf>
    <xf numFmtId="14" fontId="3" fillId="2" borderId="7" xfId="0" applyNumberFormat="1" applyFont="1" applyFill="1" applyBorder="1" applyAlignment="1" applyProtection="1">
      <alignment vertical="center"/>
    </xf>
    <xf numFmtId="14" fontId="6" fillId="4" borderId="5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vertical="center" wrapText="1"/>
    </xf>
    <xf numFmtId="14" fontId="6" fillId="5" borderId="5" xfId="0" applyNumberFormat="1" applyFont="1" applyFill="1" applyBorder="1" applyAlignment="1" applyProtection="1">
      <alignment horizontal="center" vertical="center"/>
    </xf>
    <xf numFmtId="14" fontId="6" fillId="6" borderId="5" xfId="0" applyNumberFormat="1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 applyProtection="1">
      <alignment horizontal="center" vertical="center"/>
    </xf>
    <xf numFmtId="14" fontId="6" fillId="2" borderId="7" xfId="0" applyNumberFormat="1" applyFont="1" applyFill="1" applyBorder="1" applyAlignment="1" applyProtection="1">
      <alignment horizontal="center" vertical="center"/>
    </xf>
    <xf numFmtId="14" fontId="10" fillId="2" borderId="7" xfId="0" applyNumberFormat="1" applyFont="1" applyFill="1" applyBorder="1" applyAlignment="1" applyProtection="1">
      <alignment horizontal="center" vertical="center"/>
    </xf>
    <xf numFmtId="14" fontId="10" fillId="2" borderId="9" xfId="0" applyNumberFormat="1" applyFont="1" applyFill="1" applyBorder="1" applyAlignment="1" applyProtection="1">
      <alignment horizontal="center" vertical="center"/>
    </xf>
    <xf numFmtId="14" fontId="6" fillId="2" borderId="9" xfId="0" applyNumberFormat="1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vertical="center" wrapText="1"/>
    </xf>
    <xf numFmtId="164" fontId="5" fillId="2" borderId="9" xfId="0" applyNumberFormat="1" applyFont="1" applyFill="1" applyBorder="1" applyAlignment="1" applyProtection="1">
      <alignment vertical="center" wrapText="1"/>
    </xf>
    <xf numFmtId="14" fontId="5" fillId="2" borderId="10" xfId="0" applyNumberFormat="1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vertical="center" wrapText="1"/>
    </xf>
    <xf numFmtId="14" fontId="5" fillId="2" borderId="7" xfId="0" applyNumberFormat="1" applyFont="1" applyFill="1" applyBorder="1" applyAlignment="1" applyProtection="1">
      <alignment horizontal="center" vertical="center"/>
    </xf>
    <xf numFmtId="14" fontId="5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0" fontId="24" fillId="4" borderId="22" xfId="0" applyNumberFormat="1" applyFont="1" applyFill="1" applyBorder="1" applyAlignment="1" applyProtection="1">
      <alignment horizontal="center" vertical="center" wrapText="1"/>
    </xf>
    <xf numFmtId="166" fontId="24" fillId="4" borderId="22" xfId="0" applyNumberFormat="1" applyFont="1" applyFill="1" applyBorder="1" applyAlignment="1" applyProtection="1">
      <alignment horizontal="center" vertical="center" wrapText="1"/>
    </xf>
    <xf numFmtId="165" fontId="24" fillId="4" borderId="22" xfId="0" applyNumberFormat="1" applyFont="1" applyFill="1" applyBorder="1" applyAlignment="1" applyProtection="1">
      <alignment horizontal="center" vertical="center" wrapText="1"/>
    </xf>
    <xf numFmtId="166" fontId="24" fillId="4" borderId="25" xfId="0" applyNumberFormat="1" applyFont="1" applyFill="1" applyBorder="1" applyAlignment="1" applyProtection="1">
      <alignment horizontal="center" vertical="center" wrapText="1"/>
    </xf>
    <xf numFmtId="166" fontId="12" fillId="10" borderId="20" xfId="0" applyNumberFormat="1" applyFont="1" applyFill="1" applyBorder="1" applyAlignment="1" applyProtection="1">
      <alignment horizontal="center" vertical="center" wrapText="1"/>
    </xf>
    <xf numFmtId="1" fontId="0" fillId="8" borderId="22" xfId="0" applyNumberForma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vertical="center" wrapText="1"/>
    </xf>
    <xf numFmtId="0" fontId="0" fillId="0" borderId="0" xfId="0" applyNumberFormat="1" applyAlignment="1" applyProtection="1">
      <alignment horizontal="center"/>
    </xf>
    <xf numFmtId="0" fontId="0" fillId="3" borderId="21" xfId="0" applyFill="1" applyBorder="1" applyAlignment="1" applyProtection="1">
      <alignment vertical="center" wrapText="1"/>
      <protection locked="0"/>
    </xf>
    <xf numFmtId="0" fontId="0" fillId="3" borderId="22" xfId="0" applyFill="1" applyBorder="1" applyAlignment="1" applyProtection="1">
      <alignment vertical="center" wrapText="1"/>
      <protection locked="0"/>
    </xf>
    <xf numFmtId="1" fontId="0" fillId="3" borderId="22" xfId="0" applyNumberFormat="1" applyFill="1" applyBorder="1" applyAlignment="1" applyProtection="1">
      <alignment horizontal="center" vertical="center" wrapText="1"/>
      <protection locked="0"/>
    </xf>
    <xf numFmtId="14" fontId="5" fillId="2" borderId="26" xfId="0" applyNumberFormat="1" applyFont="1" applyFill="1" applyBorder="1" applyAlignment="1" applyProtection="1">
      <alignment horizontal="center" vertical="center"/>
    </xf>
    <xf numFmtId="14" fontId="5" fillId="2" borderId="33" xfId="0" applyNumberFormat="1" applyFont="1" applyFill="1" applyBorder="1" applyAlignment="1" applyProtection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 vertical="center"/>
    </xf>
    <xf numFmtId="14" fontId="0" fillId="3" borderId="22" xfId="0" applyNumberFormat="1" applyFill="1" applyBorder="1" applyAlignment="1" applyProtection="1">
      <alignment horizontal="center" vertical="center" wrapText="1"/>
      <protection locked="0"/>
    </xf>
    <xf numFmtId="14" fontId="9" fillId="2" borderId="9" xfId="0" applyNumberFormat="1" applyFont="1" applyFill="1" applyBorder="1" applyAlignment="1" applyProtection="1">
      <alignment horizontal="center" vertical="center"/>
    </xf>
    <xf numFmtId="164" fontId="0" fillId="3" borderId="22" xfId="0" applyNumberForma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center"/>
    </xf>
    <xf numFmtId="14" fontId="3" fillId="2" borderId="7" xfId="0" applyNumberFormat="1" applyFont="1" applyFill="1" applyBorder="1" applyAlignment="1" applyProtection="1">
      <alignment horizontal="left" vertical="center"/>
    </xf>
    <xf numFmtId="49" fontId="7" fillId="2" borderId="7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14" fontId="8" fillId="2" borderId="7" xfId="0" applyNumberFormat="1" applyFont="1" applyFill="1" applyBorder="1" applyAlignment="1" applyProtection="1">
      <alignment horizontal="left" vertical="center"/>
    </xf>
    <xf numFmtId="14" fontId="6" fillId="2" borderId="7" xfId="0" applyNumberFormat="1" applyFont="1" applyFill="1" applyBorder="1" applyAlignment="1" applyProtection="1">
      <alignment horizontal="left" vertical="center"/>
    </xf>
    <xf numFmtId="14" fontId="5" fillId="2" borderId="4" xfId="0" applyNumberFormat="1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49" fontId="12" fillId="10" borderId="40" xfId="0" applyNumberFormat="1" applyFont="1" applyFill="1" applyBorder="1" applyAlignment="1" applyProtection="1">
      <alignment horizontal="center" vertical="center" wrapText="1"/>
    </xf>
    <xf numFmtId="0" fontId="0" fillId="3" borderId="41" xfId="0" applyFill="1" applyBorder="1" applyAlignment="1" applyProtection="1">
      <alignment vertical="center" wrapText="1"/>
      <protection locked="0"/>
    </xf>
    <xf numFmtId="0" fontId="0" fillId="3" borderId="42" xfId="0" applyFill="1" applyBorder="1" applyAlignment="1" applyProtection="1">
      <alignment vertical="center" wrapText="1"/>
      <protection locked="0"/>
    </xf>
    <xf numFmtId="14" fontId="0" fillId="3" borderId="42" xfId="0" applyNumberFormat="1" applyFill="1" applyBorder="1" applyAlignment="1" applyProtection="1">
      <alignment horizontal="center" vertical="center" wrapText="1"/>
      <protection locked="0"/>
    </xf>
    <xf numFmtId="0" fontId="24" fillId="4" borderId="42" xfId="0" applyNumberFormat="1" applyFont="1" applyFill="1" applyBorder="1" applyAlignment="1" applyProtection="1">
      <alignment horizontal="center" vertical="center" wrapText="1"/>
    </xf>
    <xf numFmtId="164" fontId="0" fillId="3" borderId="42" xfId="0" applyNumberFormat="1" applyFill="1" applyBorder="1" applyAlignment="1" applyProtection="1">
      <alignment horizontal="center" vertical="center" wrapText="1"/>
      <protection locked="0"/>
    </xf>
    <xf numFmtId="1" fontId="0" fillId="3" borderId="42" xfId="0" applyNumberFormat="1" applyFill="1" applyBorder="1" applyAlignment="1" applyProtection="1">
      <alignment horizontal="center" vertical="center" wrapText="1"/>
      <protection locked="0"/>
    </xf>
    <xf numFmtId="166" fontId="24" fillId="4" borderId="42" xfId="0" applyNumberFormat="1" applyFont="1" applyFill="1" applyBorder="1" applyAlignment="1" applyProtection="1">
      <alignment horizontal="center" vertical="center" wrapText="1"/>
    </xf>
    <xf numFmtId="165" fontId="24" fillId="4" borderId="42" xfId="0" applyNumberFormat="1" applyFont="1" applyFill="1" applyBorder="1" applyAlignment="1" applyProtection="1">
      <alignment horizontal="center" vertical="center" wrapText="1"/>
    </xf>
    <xf numFmtId="166" fontId="24" fillId="4" borderId="45" xfId="0" applyNumberFormat="1" applyFont="1" applyFill="1" applyBorder="1" applyAlignment="1" applyProtection="1">
      <alignment horizontal="center" vertical="center" wrapText="1"/>
    </xf>
    <xf numFmtId="166" fontId="12" fillId="9" borderId="46" xfId="0" applyNumberFormat="1" applyFont="1" applyFill="1" applyBorder="1" applyAlignment="1" applyProtection="1">
      <alignment horizontal="center" vertical="center" wrapText="1"/>
    </xf>
    <xf numFmtId="166" fontId="12" fillId="10" borderId="46" xfId="0" applyNumberFormat="1" applyFont="1" applyFill="1" applyBorder="1" applyAlignment="1" applyProtection="1">
      <alignment horizontal="center" vertical="center" wrapText="1"/>
    </xf>
    <xf numFmtId="166" fontId="24" fillId="4" borderId="47" xfId="0" applyNumberFormat="1" applyFont="1" applyFill="1" applyBorder="1" applyAlignment="1" applyProtection="1">
      <alignment horizontal="center" vertical="center" wrapText="1"/>
    </xf>
    <xf numFmtId="0" fontId="31" fillId="2" borderId="4" xfId="0" applyFont="1" applyFill="1" applyBorder="1" applyAlignment="1" applyProtection="1">
      <alignment vertical="center" wrapText="1"/>
    </xf>
    <xf numFmtId="0" fontId="31" fillId="2" borderId="7" xfId="0" applyFont="1" applyFill="1" applyBorder="1" applyAlignment="1" applyProtection="1">
      <alignment vertical="center" wrapText="1"/>
    </xf>
    <xf numFmtId="14" fontId="31" fillId="2" borderId="33" xfId="0" applyNumberFormat="1" applyFont="1" applyFill="1" applyBorder="1" applyAlignment="1" applyProtection="1">
      <alignment horizontal="center" vertical="center"/>
    </xf>
    <xf numFmtId="49" fontId="24" fillId="4" borderId="35" xfId="0" applyNumberFormat="1" applyFont="1" applyFill="1" applyBorder="1" applyAlignment="1" applyProtection="1">
      <alignment horizontal="center" vertical="center" wrapText="1"/>
    </xf>
    <xf numFmtId="49" fontId="24" fillId="4" borderId="39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Protection="1"/>
    <xf numFmtId="166" fontId="31" fillId="2" borderId="7" xfId="0" applyNumberFormat="1" applyFont="1" applyFill="1" applyBorder="1" applyAlignment="1" applyProtection="1">
      <alignment vertical="center" wrapText="1"/>
    </xf>
    <xf numFmtId="49" fontId="12" fillId="9" borderId="48" xfId="0" applyNumberFormat="1" applyFont="1" applyFill="1" applyBorder="1" applyAlignment="1" applyProtection="1">
      <alignment horizontal="center" vertical="center" wrapText="1"/>
    </xf>
    <xf numFmtId="14" fontId="5" fillId="2" borderId="49" xfId="0" applyNumberFormat="1" applyFont="1" applyFill="1" applyBorder="1" applyAlignment="1" applyProtection="1">
      <alignment horizontal="center" vertical="center"/>
    </xf>
    <xf numFmtId="14" fontId="11" fillId="2" borderId="26" xfId="0" applyNumberFormat="1" applyFont="1" applyFill="1" applyBorder="1" applyAlignment="1" applyProtection="1">
      <alignment horizontal="center" vertical="center"/>
    </xf>
    <xf numFmtId="14" fontId="5" fillId="2" borderId="50" xfId="0" applyNumberFormat="1" applyFont="1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vertical="center" wrapText="1"/>
      <protection locked="0"/>
    </xf>
    <xf numFmtId="0" fontId="0" fillId="3" borderId="52" xfId="0" applyFill="1" applyBorder="1" applyAlignment="1" applyProtection="1">
      <alignment vertical="center" wrapText="1"/>
      <protection locked="0"/>
    </xf>
    <xf numFmtId="14" fontId="0" fillId="3" borderId="52" xfId="0" applyNumberFormat="1" applyFill="1" applyBorder="1" applyAlignment="1" applyProtection="1">
      <alignment horizontal="center" vertical="center" wrapText="1"/>
      <protection locked="0"/>
    </xf>
    <xf numFmtId="0" fontId="24" fillId="4" borderId="52" xfId="0" applyNumberFormat="1" applyFont="1" applyFill="1" applyBorder="1" applyAlignment="1" applyProtection="1">
      <alignment horizontal="center" vertical="center" wrapText="1"/>
    </xf>
    <xf numFmtId="164" fontId="0" fillId="3" borderId="52" xfId="0" applyNumberFormat="1" applyFill="1" applyBorder="1" applyAlignment="1" applyProtection="1">
      <alignment horizontal="center" vertical="center" wrapText="1"/>
      <protection locked="0"/>
    </xf>
    <xf numFmtId="1" fontId="0" fillId="3" borderId="52" xfId="0" applyNumberFormat="1" applyFill="1" applyBorder="1" applyAlignment="1" applyProtection="1">
      <alignment horizontal="center" vertical="center" wrapText="1"/>
      <protection locked="0"/>
    </xf>
    <xf numFmtId="166" fontId="24" fillId="4" borderId="52" xfId="0" applyNumberFormat="1" applyFont="1" applyFill="1" applyBorder="1" applyAlignment="1" applyProtection="1">
      <alignment horizontal="center" vertical="center" wrapText="1"/>
    </xf>
    <xf numFmtId="165" fontId="24" fillId="4" borderId="52" xfId="0" applyNumberFormat="1" applyFont="1" applyFill="1" applyBorder="1" applyAlignment="1" applyProtection="1">
      <alignment horizontal="center" vertical="center" wrapText="1"/>
    </xf>
    <xf numFmtId="166" fontId="24" fillId="4" borderId="54" xfId="0" applyNumberFormat="1" applyFont="1" applyFill="1" applyBorder="1" applyAlignment="1" applyProtection="1">
      <alignment horizontal="center" vertical="center" wrapText="1"/>
    </xf>
    <xf numFmtId="49" fontId="0" fillId="3" borderId="56" xfId="0" applyNumberFormat="1" applyFill="1" applyBorder="1" applyAlignment="1" applyProtection="1">
      <alignment horizontal="center" vertical="center" wrapText="1"/>
    </xf>
    <xf numFmtId="49" fontId="0" fillId="3" borderId="57" xfId="0" applyNumberFormat="1" applyFill="1" applyBorder="1" applyAlignment="1" applyProtection="1">
      <alignment vertical="center" wrapText="1"/>
    </xf>
    <xf numFmtId="49" fontId="0" fillId="3" borderId="57" xfId="0" applyNumberFormat="1" applyFill="1" applyBorder="1" applyAlignment="1" applyProtection="1">
      <alignment horizontal="center" vertical="center" wrapText="1"/>
    </xf>
    <xf numFmtId="49" fontId="12" fillId="3" borderId="57" xfId="0" applyNumberFormat="1" applyFont="1" applyFill="1" applyBorder="1" applyAlignment="1" applyProtection="1">
      <alignment horizontal="center" vertical="center" wrapText="1"/>
    </xf>
    <xf numFmtId="49" fontId="17" fillId="4" borderId="57" xfId="0" applyNumberFormat="1" applyFont="1" applyFill="1" applyBorder="1" applyAlignment="1" applyProtection="1">
      <alignment horizontal="center" vertical="center" wrapText="1"/>
    </xf>
    <xf numFmtId="49" fontId="18" fillId="8" borderId="57" xfId="0" applyNumberFormat="1" applyFont="1" applyFill="1" applyBorder="1" applyAlignment="1" applyProtection="1">
      <alignment horizontal="center" vertical="center" wrapText="1"/>
    </xf>
    <xf numFmtId="49" fontId="17" fillId="4" borderId="58" xfId="0" applyNumberFormat="1" applyFont="1" applyFill="1" applyBorder="1" applyAlignment="1" applyProtection="1">
      <alignment horizontal="center" vertical="center" wrapText="1"/>
    </xf>
    <xf numFmtId="166" fontId="12" fillId="9" borderId="15" xfId="0" applyNumberFormat="1" applyFont="1" applyFill="1" applyBorder="1" applyAlignment="1" applyProtection="1">
      <alignment horizontal="center" vertical="center" wrapText="1"/>
    </xf>
    <xf numFmtId="0" fontId="0" fillId="3" borderId="34" xfId="0" applyFill="1" applyBorder="1" applyAlignment="1" applyProtection="1">
      <alignment vertical="center" wrapText="1"/>
      <protection locked="0"/>
    </xf>
    <xf numFmtId="0" fontId="0" fillId="3" borderId="35" xfId="0" applyFill="1" applyBorder="1" applyAlignment="1" applyProtection="1">
      <alignment vertical="center" wrapText="1"/>
      <protection locked="0"/>
    </xf>
    <xf numFmtId="14" fontId="0" fillId="3" borderId="35" xfId="0" applyNumberFormat="1" applyFill="1" applyBorder="1" applyAlignment="1" applyProtection="1">
      <alignment horizontal="center" vertical="center" wrapText="1"/>
      <protection locked="0"/>
    </xf>
    <xf numFmtId="0" fontId="24" fillId="4" borderId="35" xfId="0" applyNumberFormat="1" applyFont="1" applyFill="1" applyBorder="1" applyAlignment="1" applyProtection="1">
      <alignment horizontal="center" vertical="center" wrapText="1"/>
    </xf>
    <xf numFmtId="164" fontId="0" fillId="3" borderId="35" xfId="0" applyNumberFormat="1" applyFill="1" applyBorder="1" applyAlignment="1" applyProtection="1">
      <alignment horizontal="center" vertical="center" wrapText="1"/>
      <protection locked="0"/>
    </xf>
    <xf numFmtId="1" fontId="0" fillId="3" borderId="35" xfId="0" applyNumberFormat="1" applyFill="1" applyBorder="1" applyAlignment="1" applyProtection="1">
      <alignment horizontal="center" vertical="center" wrapText="1"/>
      <protection locked="0"/>
    </xf>
    <xf numFmtId="166" fontId="24" fillId="4" borderId="35" xfId="0" applyNumberFormat="1" applyFont="1" applyFill="1" applyBorder="1" applyAlignment="1" applyProtection="1">
      <alignment horizontal="center" vertical="center" wrapText="1"/>
    </xf>
    <xf numFmtId="165" fontId="24" fillId="4" borderId="35" xfId="0" applyNumberFormat="1" applyFont="1" applyFill="1" applyBorder="1" applyAlignment="1" applyProtection="1">
      <alignment horizontal="center" vertical="center" wrapText="1"/>
    </xf>
    <xf numFmtId="0" fontId="0" fillId="2" borderId="59" xfId="0" applyFill="1" applyBorder="1" applyAlignment="1" applyProtection="1">
      <alignment horizontal="center" vertical="center" wrapText="1"/>
    </xf>
    <xf numFmtId="0" fontId="0" fillId="2" borderId="59" xfId="0" applyFill="1" applyBorder="1" applyAlignment="1" applyProtection="1">
      <alignment vertical="center" wrapText="1"/>
    </xf>
    <xf numFmtId="14" fontId="0" fillId="2" borderId="59" xfId="0" applyNumberFormat="1" applyFill="1" applyBorder="1" applyAlignment="1" applyProtection="1">
      <alignment horizontal="center" vertical="center" wrapText="1"/>
    </xf>
    <xf numFmtId="166" fontId="24" fillId="4" borderId="57" xfId="0" applyNumberFormat="1" applyFont="1" applyFill="1" applyBorder="1" applyAlignment="1" applyProtection="1">
      <alignment horizontal="center" vertical="center" wrapText="1"/>
    </xf>
    <xf numFmtId="49" fontId="24" fillId="4" borderId="57" xfId="0" applyNumberFormat="1" applyFont="1" applyFill="1" applyBorder="1" applyAlignment="1" applyProtection="1">
      <alignment horizontal="center" vertical="center" wrapText="1"/>
    </xf>
    <xf numFmtId="166" fontId="24" fillId="4" borderId="58" xfId="0" applyNumberFormat="1" applyFont="1" applyFill="1" applyBorder="1" applyAlignment="1" applyProtection="1">
      <alignment horizontal="center" vertical="center" wrapText="1"/>
    </xf>
    <xf numFmtId="164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50" xfId="0" applyNumberFormat="1" applyFont="1" applyFill="1" applyBorder="1" applyAlignment="1" applyProtection="1">
      <alignment horizontal="center" vertical="center" wrapText="1"/>
    </xf>
    <xf numFmtId="164" fontId="12" fillId="2" borderId="26" xfId="0" applyNumberFormat="1" applyFont="1" applyFill="1" applyBorder="1" applyAlignment="1" applyProtection="1">
      <alignment horizontal="center" vertical="center" wrapText="1"/>
    </xf>
    <xf numFmtId="164" fontId="24" fillId="0" borderId="26" xfId="0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vertical="center" wrapText="1"/>
    </xf>
    <xf numFmtId="1" fontId="0" fillId="0" borderId="59" xfId="0" applyNumberFormat="1" applyFill="1" applyBorder="1" applyAlignment="1" applyProtection="1">
      <alignment horizontal="center" vertical="center" wrapText="1"/>
    </xf>
    <xf numFmtId="1" fontId="0" fillId="0" borderId="59" xfId="0" applyNumberFormat="1" applyFill="1" applyBorder="1" applyAlignment="1" applyProtection="1">
      <alignment vertical="center" wrapText="1"/>
    </xf>
    <xf numFmtId="164" fontId="24" fillId="0" borderId="59" xfId="0" applyNumberFormat="1" applyFont="1" applyFill="1" applyBorder="1" applyAlignment="1" applyProtection="1">
      <alignment horizontal="center" vertical="center" wrapText="1"/>
    </xf>
    <xf numFmtId="1" fontId="0" fillId="8" borderId="52" xfId="0" applyNumberFormat="1" applyFill="1" applyBorder="1" applyAlignment="1" applyProtection="1">
      <alignment horizontal="center" vertical="center" wrapText="1"/>
    </xf>
    <xf numFmtId="1" fontId="0" fillId="8" borderId="42" xfId="0" applyNumberFormat="1" applyFill="1" applyBorder="1" applyAlignment="1" applyProtection="1">
      <alignment horizontal="center" vertical="center" wrapText="1"/>
    </xf>
    <xf numFmtId="1" fontId="0" fillId="8" borderId="35" xfId="0" applyNumberFormat="1" applyFill="1" applyBorder="1" applyAlignment="1" applyProtection="1">
      <alignment horizontal="center" vertical="center" wrapText="1"/>
    </xf>
    <xf numFmtId="0" fontId="0" fillId="0" borderId="65" xfId="0" applyFill="1" applyBorder="1" applyAlignment="1" applyProtection="1">
      <alignment horizontal="center" vertical="center" wrapText="1"/>
    </xf>
    <xf numFmtId="0" fontId="24" fillId="2" borderId="50" xfId="0" applyFont="1" applyFill="1" applyBorder="1" applyAlignment="1" applyProtection="1">
      <alignment horizontal="center" vertical="center" wrapText="1"/>
    </xf>
    <xf numFmtId="164" fontId="0" fillId="2" borderId="50" xfId="0" applyNumberFormat="1" applyFill="1" applyBorder="1" applyAlignment="1" applyProtection="1">
      <alignment horizontal="center" vertical="center" wrapText="1"/>
    </xf>
    <xf numFmtId="1" fontId="0" fillId="2" borderId="50" xfId="0" applyNumberFormat="1" applyFill="1" applyBorder="1" applyAlignment="1" applyProtection="1">
      <alignment horizontal="center" vertical="center" wrapText="1"/>
    </xf>
    <xf numFmtId="14" fontId="0" fillId="2" borderId="69" xfId="0" applyNumberFormat="1" applyFill="1" applyBorder="1" applyAlignment="1" applyProtection="1">
      <alignment horizontal="center" vertical="center" wrapText="1"/>
    </xf>
    <xf numFmtId="14" fontId="0" fillId="2" borderId="50" xfId="0" applyNumberFormat="1" applyFill="1" applyBorder="1" applyAlignment="1" applyProtection="1">
      <alignment horizontal="center" vertical="center" wrapText="1"/>
    </xf>
    <xf numFmtId="1" fontId="0" fillId="0" borderId="7" xfId="0" applyNumberFormat="1" applyFill="1" applyBorder="1" applyAlignment="1" applyProtection="1">
      <alignment vertical="center" wrapText="1"/>
    </xf>
    <xf numFmtId="1" fontId="9" fillId="14" borderId="58" xfId="0" applyNumberFormat="1" applyFont="1" applyFill="1" applyBorder="1" applyAlignment="1" applyProtection="1">
      <alignment horizontal="center" vertical="center" wrapText="1"/>
    </xf>
    <xf numFmtId="1" fontId="12" fillId="12" borderId="58" xfId="0" applyNumberFormat="1" applyFont="1" applyFill="1" applyBorder="1" applyAlignment="1" applyProtection="1">
      <alignment horizontal="center" vertical="center" wrapText="1"/>
    </xf>
    <xf numFmtId="49" fontId="0" fillId="15" borderId="56" xfId="0" applyNumberFormat="1" applyFill="1" applyBorder="1" applyAlignment="1" applyProtection="1">
      <alignment horizontal="center" vertical="center" wrapText="1"/>
    </xf>
    <xf numFmtId="49" fontId="0" fillId="15" borderId="57" xfId="0" applyNumberFormat="1" applyFill="1" applyBorder="1" applyAlignment="1" applyProtection="1">
      <alignment horizontal="center" vertical="center" wrapText="1"/>
    </xf>
    <xf numFmtId="0" fontId="24" fillId="15" borderId="57" xfId="0" applyNumberFormat="1" applyFont="1" applyFill="1" applyBorder="1" applyAlignment="1" applyProtection="1">
      <alignment horizontal="center" vertical="center" wrapText="1"/>
    </xf>
    <xf numFmtId="164" fontId="0" fillId="15" borderId="57" xfId="0" applyNumberFormat="1" applyFill="1" applyBorder="1" applyAlignment="1" applyProtection="1">
      <alignment horizontal="center" vertical="center" wrapText="1"/>
    </xf>
    <xf numFmtId="1" fontId="0" fillId="15" borderId="57" xfId="0" applyNumberFormat="1" applyFill="1" applyBorder="1" applyAlignment="1" applyProtection="1">
      <alignment horizontal="center" vertical="center" wrapText="1"/>
    </xf>
    <xf numFmtId="166" fontId="24" fillId="15" borderId="57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0" fillId="0" borderId="69" xfId="0" applyFill="1" applyBorder="1" applyAlignment="1" applyProtection="1">
      <alignment vertical="center" wrapText="1"/>
    </xf>
    <xf numFmtId="9" fontId="24" fillId="2" borderId="50" xfId="0" applyNumberFormat="1" applyFont="1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24" xfId="0" applyFill="1" applyBorder="1" applyAlignment="1" applyProtection="1">
      <alignment vertical="center" wrapText="1"/>
      <protection locked="0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left" vertical="center"/>
    </xf>
    <xf numFmtId="14" fontId="6" fillId="2" borderId="7" xfId="0" applyNumberFormat="1" applyFont="1" applyFill="1" applyBorder="1" applyAlignment="1" applyProtection="1">
      <alignment horizontal="left" vertical="center"/>
    </xf>
    <xf numFmtId="49" fontId="1" fillId="2" borderId="27" xfId="0" applyNumberFormat="1" applyFont="1" applyFill="1" applyBorder="1" applyAlignment="1" applyProtection="1">
      <alignment horizontal="center" vertical="center" wrapText="1"/>
    </xf>
    <xf numFmtId="49" fontId="1" fillId="2" borderId="28" xfId="0" applyNumberFormat="1" applyFont="1" applyFill="1" applyBorder="1" applyAlignment="1" applyProtection="1">
      <alignment horizontal="center" vertical="center" wrapText="1"/>
    </xf>
    <xf numFmtId="0" fontId="12" fillId="12" borderId="56" xfId="0" applyFont="1" applyFill="1" applyBorder="1" applyAlignment="1" applyProtection="1">
      <alignment horizontal="center" vertical="center" wrapText="1"/>
    </xf>
    <xf numFmtId="0" fontId="12" fillId="12" borderId="57" xfId="0" applyFont="1" applyFill="1" applyBorder="1" applyAlignment="1" applyProtection="1">
      <alignment horizontal="center" vertical="center" wrapText="1"/>
    </xf>
    <xf numFmtId="14" fontId="12" fillId="12" borderId="66" xfId="0" applyNumberFormat="1" applyFont="1" applyFill="1" applyBorder="1" applyAlignment="1" applyProtection="1">
      <alignment horizontal="center" vertical="center" wrapText="1"/>
    </xf>
    <xf numFmtId="14" fontId="12" fillId="12" borderId="67" xfId="0" applyNumberFormat="1" applyFont="1" applyFill="1" applyBorder="1" applyAlignment="1" applyProtection="1">
      <alignment horizontal="center" vertical="center" wrapText="1"/>
    </xf>
    <xf numFmtId="14" fontId="12" fillId="12" borderId="68" xfId="0" applyNumberFormat="1" applyFont="1" applyFill="1" applyBorder="1" applyAlignment="1" applyProtection="1">
      <alignment horizontal="center" vertical="center" wrapText="1"/>
    </xf>
    <xf numFmtId="0" fontId="9" fillId="14" borderId="56" xfId="0" applyFont="1" applyFill="1" applyBorder="1" applyAlignment="1" applyProtection="1">
      <alignment horizontal="center" vertical="center" wrapText="1"/>
    </xf>
    <xf numFmtId="0" fontId="9" fillId="14" borderId="57" xfId="0" applyFont="1" applyFill="1" applyBorder="1" applyAlignment="1" applyProtection="1">
      <alignment horizontal="center" vertical="center" wrapText="1"/>
    </xf>
    <xf numFmtId="49" fontId="12" fillId="13" borderId="63" xfId="0" applyNumberFormat="1" applyFont="1" applyFill="1" applyBorder="1" applyAlignment="1" applyProtection="1">
      <alignment horizontal="center" vertical="center" wrapText="1"/>
      <protection locked="0"/>
    </xf>
    <xf numFmtId="49" fontId="12" fillId="13" borderId="64" xfId="0" applyNumberFormat="1" applyFont="1" applyFill="1" applyBorder="1" applyAlignment="1" applyProtection="1">
      <alignment horizontal="center" vertical="center" wrapText="1"/>
      <protection locked="0"/>
    </xf>
    <xf numFmtId="49" fontId="12" fillId="13" borderId="75" xfId="0" applyNumberFormat="1" applyFont="1" applyFill="1" applyBorder="1" applyAlignment="1" applyProtection="1">
      <alignment horizontal="center" vertical="center" wrapText="1"/>
      <protection locked="0"/>
    </xf>
    <xf numFmtId="49" fontId="12" fillId="13" borderId="76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63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64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75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54" xfId="0" applyNumberFormat="1" applyFont="1" applyFill="1" applyBorder="1" applyAlignment="1" applyProtection="1">
      <alignment horizontal="center" vertical="center" wrapText="1"/>
      <protection locked="0"/>
    </xf>
    <xf numFmtId="164" fontId="12" fillId="13" borderId="76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4" xfId="0" applyFont="1" applyFill="1" applyBorder="1" applyAlignment="1" applyProtection="1">
      <alignment horizontal="left" vertical="center"/>
      <protection locked="0"/>
    </xf>
    <xf numFmtId="0" fontId="11" fillId="7" borderId="15" xfId="0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 applyProtection="1">
      <alignment horizontal="left" vertical="center"/>
    </xf>
    <xf numFmtId="14" fontId="11" fillId="2" borderId="2" xfId="0" applyNumberFormat="1" applyFont="1" applyFill="1" applyBorder="1" applyAlignment="1" applyProtection="1">
      <alignment horizontal="left" vertical="center"/>
    </xf>
    <xf numFmtId="14" fontId="11" fillId="2" borderId="16" xfId="0" applyNumberFormat="1" applyFont="1" applyFill="1" applyBorder="1" applyAlignment="1" applyProtection="1">
      <alignment horizontal="left" vertical="center"/>
    </xf>
    <xf numFmtId="49" fontId="5" fillId="2" borderId="11" xfId="0" applyNumberFormat="1" applyFont="1" applyFill="1" applyBorder="1" applyAlignment="1" applyProtection="1">
      <alignment horizontal="center" vertical="center"/>
    </xf>
    <xf numFmtId="14" fontId="5" fillId="2" borderId="4" xfId="0" applyNumberFormat="1" applyFont="1" applyFill="1" applyBorder="1" applyAlignment="1" applyProtection="1">
      <alignment horizontal="center" vertical="center"/>
    </xf>
    <xf numFmtId="14" fontId="5" fillId="2" borderId="12" xfId="0" applyNumberFormat="1" applyFont="1" applyFill="1" applyBorder="1" applyAlignment="1" applyProtection="1">
      <alignment horizontal="center" vertical="center"/>
    </xf>
    <xf numFmtId="14" fontId="5" fillId="2" borderId="18" xfId="0" applyNumberFormat="1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14" fontId="5" fillId="2" borderId="19" xfId="0" applyNumberFormat="1" applyFont="1" applyFill="1" applyBorder="1" applyAlignment="1" applyProtection="1">
      <alignment horizontal="center" vertical="center"/>
    </xf>
    <xf numFmtId="0" fontId="29" fillId="0" borderId="70" xfId="0" applyFont="1" applyFill="1" applyBorder="1" applyAlignment="1" applyProtection="1">
      <alignment horizontal="left" vertical="center" wrapText="1"/>
    </xf>
    <xf numFmtId="0" fontId="29" fillId="0" borderId="71" xfId="0" applyFont="1" applyFill="1" applyBorder="1" applyAlignment="1" applyProtection="1">
      <alignment horizontal="left" vertical="center" wrapText="1"/>
    </xf>
    <xf numFmtId="0" fontId="29" fillId="0" borderId="72" xfId="0" applyFont="1" applyFill="1" applyBorder="1" applyAlignment="1" applyProtection="1">
      <alignment horizontal="left" vertical="center" wrapText="1"/>
    </xf>
    <xf numFmtId="0" fontId="29" fillId="0" borderId="29" xfId="0" applyFont="1" applyFill="1" applyBorder="1" applyAlignment="1" applyProtection="1">
      <alignment horizontal="left" vertical="center" wrapText="1"/>
    </xf>
    <xf numFmtId="0" fontId="29" fillId="0" borderId="30" xfId="0" applyFont="1" applyFill="1" applyBorder="1" applyAlignment="1" applyProtection="1">
      <alignment horizontal="left" vertical="center" wrapText="1"/>
    </xf>
    <xf numFmtId="0" fontId="29" fillId="0" borderId="31" xfId="0" applyFont="1" applyFill="1" applyBorder="1" applyAlignment="1" applyProtection="1">
      <alignment horizontal="left" vertical="center" wrapText="1"/>
    </xf>
    <xf numFmtId="49" fontId="12" fillId="3" borderId="57" xfId="0" applyNumberFormat="1" applyFont="1" applyFill="1" applyBorder="1" applyAlignment="1" applyProtection="1">
      <alignment horizontal="center" vertical="center" wrapText="1"/>
    </xf>
    <xf numFmtId="1" fontId="12" fillId="3" borderId="57" xfId="0" applyNumberFormat="1" applyFont="1" applyFill="1" applyBorder="1" applyAlignment="1" applyProtection="1">
      <alignment horizontal="center" vertical="center" wrapText="1"/>
    </xf>
    <xf numFmtId="0" fontId="0" fillId="3" borderId="43" xfId="0" applyFill="1" applyBorder="1" applyAlignment="1" applyProtection="1">
      <alignment vertical="center" wrapText="1"/>
      <protection locked="0"/>
    </xf>
    <xf numFmtId="0" fontId="0" fillId="3" borderId="28" xfId="0" applyFill="1" applyBorder="1" applyAlignment="1" applyProtection="1">
      <alignment vertical="center" wrapText="1"/>
      <protection locked="0"/>
    </xf>
    <xf numFmtId="0" fontId="0" fillId="3" borderId="44" xfId="0" applyFill="1" applyBorder="1" applyAlignment="1" applyProtection="1">
      <alignment vertical="center" wrapText="1"/>
      <protection locked="0"/>
    </xf>
    <xf numFmtId="49" fontId="0" fillId="15" borderId="57" xfId="0" applyNumberFormat="1" applyFill="1" applyBorder="1" applyAlignment="1" applyProtection="1">
      <alignment vertical="center" wrapText="1"/>
    </xf>
    <xf numFmtId="0" fontId="0" fillId="15" borderId="57" xfId="0" applyFill="1" applyBorder="1" applyAlignment="1" applyProtection="1">
      <alignment vertical="center" wrapText="1"/>
    </xf>
    <xf numFmtId="1" fontId="0" fillId="15" borderId="57" xfId="0" applyNumberFormat="1" applyFill="1" applyBorder="1" applyAlignment="1" applyProtection="1">
      <alignment vertical="center" wrapText="1"/>
    </xf>
    <xf numFmtId="0" fontId="0" fillId="3" borderId="36" xfId="0" applyFill="1" applyBorder="1" applyAlignment="1" applyProtection="1">
      <alignment vertical="center" wrapText="1"/>
      <protection locked="0"/>
    </xf>
    <xf numFmtId="0" fontId="0" fillId="3" borderId="37" xfId="0" applyFill="1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vertical="center" wrapText="1"/>
      <protection locked="0"/>
    </xf>
    <xf numFmtId="164" fontId="12" fillId="2" borderId="60" xfId="0" applyNumberFormat="1" applyFont="1" applyFill="1" applyBorder="1" applyAlignment="1" applyProtection="1">
      <alignment horizontal="left" vertical="center" wrapText="1"/>
    </xf>
    <xf numFmtId="164" fontId="12" fillId="2" borderId="73" xfId="0" applyNumberFormat="1" applyFont="1" applyFill="1" applyBorder="1" applyAlignment="1" applyProtection="1">
      <alignment horizontal="left" vertical="center" wrapText="1"/>
    </xf>
    <xf numFmtId="164" fontId="12" fillId="2" borderId="61" xfId="0" applyNumberFormat="1" applyFont="1" applyFill="1" applyBorder="1" applyAlignment="1" applyProtection="1">
      <alignment horizontal="left" vertical="center" wrapText="1"/>
    </xf>
    <xf numFmtId="164" fontId="12" fillId="2" borderId="62" xfId="0" applyNumberFormat="1" applyFont="1" applyFill="1" applyBorder="1" applyAlignment="1" applyProtection="1">
      <alignment horizontal="left" vertical="center" wrapText="1"/>
    </xf>
    <xf numFmtId="0" fontId="35" fillId="0" borderId="29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49" fontId="12" fillId="2" borderId="60" xfId="0" applyNumberFormat="1" applyFont="1" applyFill="1" applyBorder="1" applyAlignment="1" applyProtection="1">
      <alignment horizontal="left" vertical="center" wrapText="1"/>
    </xf>
    <xf numFmtId="0" fontId="12" fillId="2" borderId="74" xfId="0" applyFont="1" applyFill="1" applyBorder="1" applyAlignment="1" applyProtection="1">
      <alignment horizontal="left" vertical="center" wrapText="1"/>
    </xf>
    <xf numFmtId="0" fontId="0" fillId="3" borderId="53" xfId="0" applyFill="1" applyBorder="1" applyAlignment="1" applyProtection="1">
      <alignment vertical="center" wrapText="1"/>
      <protection locked="0"/>
    </xf>
    <xf numFmtId="0" fontId="0" fillId="3" borderId="54" xfId="0" applyFill="1" applyBorder="1" applyAlignment="1" applyProtection="1">
      <alignment vertical="center" wrapText="1"/>
      <protection locked="0"/>
    </xf>
    <xf numFmtId="0" fontId="0" fillId="3" borderId="55" xfId="0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D8D8D8"/>
      <rgbColor rgb="FFC5DEB5"/>
      <rgbColor rgb="FFFF0000"/>
      <rgbColor rgb="FFDBB7FF"/>
      <rgbColor rgb="FFFFE598"/>
      <rgbColor rgb="FF00B050"/>
      <rgbColor rgb="FF7030A0"/>
      <rgbColor rgb="FF595959"/>
      <rgbColor rgb="FF4472C4"/>
      <rgbColor rgb="FFDADADA"/>
      <rgbColor rgb="FFE2EEDA"/>
      <rgbColor rgb="FFEAD5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54430</xdr:colOff>
      <xdr:row>0</xdr:row>
      <xdr:rowOff>81644</xdr:rowOff>
    </xdr:from>
    <xdr:to>
      <xdr:col>1</xdr:col>
      <xdr:colOff>1578429</xdr:colOff>
      <xdr:row>0</xdr:row>
      <xdr:rowOff>1162623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81643"/>
          <a:ext cx="2489201" cy="10809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view="pageBreakPreview" topLeftCell="B1" zoomScale="70" zoomScaleNormal="70" zoomScaleSheetLayoutView="70" workbookViewId="0">
      <selection activeCell="E17" sqref="E17"/>
    </sheetView>
  </sheetViews>
  <sheetFormatPr baseColWidth="10" defaultColWidth="10.85546875" defaultRowHeight="15" customHeight="1" x14ac:dyDescent="0.25"/>
  <cols>
    <col min="1" max="1" width="12.7109375" style="4" customWidth="1"/>
    <col min="2" max="2" width="25.7109375" style="4" customWidth="1"/>
    <col min="3" max="3" width="18.7109375" style="4" customWidth="1"/>
    <col min="4" max="4" width="30.7109375" style="4" customWidth="1"/>
    <col min="5" max="6" width="12.7109375" style="45" customWidth="1"/>
    <col min="7" max="7" width="8.7109375" style="4" customWidth="1"/>
    <col min="8" max="8" width="22.7109375" style="45" customWidth="1"/>
    <col min="9" max="9" width="12.7109375" style="45" customWidth="1"/>
    <col min="10" max="11" width="10.7109375" style="45" customWidth="1"/>
    <col min="12" max="12" width="20.7109375" style="4" customWidth="1"/>
    <col min="13" max="13" width="12.7109375" style="4" customWidth="1"/>
    <col min="14" max="14" width="20.7109375" style="4" customWidth="1"/>
    <col min="15" max="17" width="12.7109375" style="4" customWidth="1"/>
    <col min="18" max="21" width="10.7109375" style="4" customWidth="1"/>
    <col min="22" max="23" width="15.7109375" style="4" customWidth="1"/>
    <col min="24" max="27" width="10.7109375" style="81" customWidth="1"/>
    <col min="28" max="16384" width="10.85546875" style="4"/>
  </cols>
  <sheetData>
    <row r="1" spans="1:27" ht="99.95" customHeight="1" thickBot="1" x14ac:dyDescent="0.3">
      <c r="A1" s="158" t="s">
        <v>45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27" ht="15" customHeight="1" x14ac:dyDescent="0.25">
      <c r="A2" s="5"/>
      <c r="B2" s="6"/>
      <c r="C2" s="6"/>
      <c r="D2" s="6"/>
      <c r="E2" s="61"/>
      <c r="F2" s="61"/>
      <c r="G2" s="7"/>
      <c r="H2" s="8"/>
      <c r="I2" s="8"/>
      <c r="J2" s="8"/>
      <c r="K2" s="9"/>
      <c r="L2" s="10"/>
      <c r="M2" s="10"/>
      <c r="N2" s="10"/>
      <c r="O2" s="11"/>
      <c r="P2" s="10"/>
      <c r="Q2" s="10"/>
      <c r="R2" s="10"/>
      <c r="S2" s="10"/>
      <c r="T2" s="10"/>
      <c r="U2" s="10"/>
      <c r="V2" s="10"/>
      <c r="W2" s="10"/>
      <c r="X2" s="76"/>
      <c r="Y2" s="76"/>
      <c r="Z2" s="76"/>
      <c r="AA2" s="76"/>
    </row>
    <row r="3" spans="1:27" ht="15" customHeight="1" x14ac:dyDescent="0.25">
      <c r="A3" s="12"/>
      <c r="B3" s="156" t="s">
        <v>0</v>
      </c>
      <c r="C3" s="157"/>
      <c r="D3" s="13"/>
      <c r="E3" s="35"/>
      <c r="F3" s="35"/>
      <c r="G3" s="14"/>
      <c r="H3" s="55" t="s">
        <v>1</v>
      </c>
      <c r="I3" s="15"/>
      <c r="J3" s="15"/>
      <c r="K3" s="16"/>
      <c r="L3" s="17"/>
      <c r="M3" s="17"/>
      <c r="N3" s="17"/>
      <c r="O3" s="18"/>
      <c r="P3" s="17"/>
      <c r="Q3" s="17"/>
      <c r="R3" s="17"/>
      <c r="S3" s="17"/>
      <c r="T3" s="17"/>
      <c r="U3" s="17"/>
      <c r="V3" s="17"/>
      <c r="W3" s="17"/>
      <c r="X3" s="77"/>
      <c r="Y3" s="77"/>
      <c r="Z3" s="77"/>
      <c r="AA3" s="77"/>
    </row>
    <row r="4" spans="1:27" ht="15" customHeight="1" x14ac:dyDescent="0.25">
      <c r="A4" s="19"/>
      <c r="B4" s="156" t="s">
        <v>2</v>
      </c>
      <c r="C4" s="157"/>
      <c r="D4" s="13"/>
      <c r="E4" s="35"/>
      <c r="F4" s="35"/>
      <c r="G4" s="14"/>
      <c r="H4" s="56"/>
      <c r="I4" s="15"/>
      <c r="J4" s="15"/>
      <c r="K4" s="16"/>
      <c r="L4" s="17"/>
      <c r="M4" s="17"/>
      <c r="N4" s="17"/>
      <c r="O4" s="20"/>
      <c r="P4" s="17"/>
      <c r="Q4" s="17"/>
      <c r="R4" s="17"/>
      <c r="S4" s="17"/>
      <c r="T4" s="17"/>
      <c r="U4" s="17"/>
      <c r="V4" s="17"/>
      <c r="W4" s="17"/>
      <c r="X4" s="77"/>
      <c r="Y4" s="77"/>
      <c r="Z4" s="77"/>
      <c r="AA4" s="77"/>
    </row>
    <row r="5" spans="1:27" ht="15" customHeight="1" x14ac:dyDescent="0.25">
      <c r="A5" s="21"/>
      <c r="B5" s="156" t="s">
        <v>3</v>
      </c>
      <c r="C5" s="157"/>
      <c r="D5" s="13"/>
      <c r="E5" s="35"/>
      <c r="F5" s="35"/>
      <c r="G5" s="14"/>
      <c r="H5" s="57" t="s">
        <v>4</v>
      </c>
      <c r="I5" s="15"/>
      <c r="J5" s="15"/>
      <c r="K5" s="16"/>
      <c r="L5" s="17"/>
      <c r="M5" s="17"/>
      <c r="N5" s="17"/>
      <c r="O5" s="20"/>
      <c r="P5" s="17"/>
      <c r="Q5" s="17"/>
      <c r="R5" s="17"/>
      <c r="S5" s="17"/>
      <c r="T5" s="17"/>
      <c r="U5" s="17"/>
      <c r="V5" s="17"/>
      <c r="W5" s="17"/>
      <c r="X5" s="77"/>
      <c r="Y5" s="77"/>
      <c r="Z5" s="77"/>
      <c r="AA5" s="77"/>
    </row>
    <row r="6" spans="1:27" ht="15" customHeight="1" x14ac:dyDescent="0.25">
      <c r="A6" s="22"/>
      <c r="B6" s="156" t="s">
        <v>5</v>
      </c>
      <c r="C6" s="157"/>
      <c r="D6" s="13"/>
      <c r="E6" s="35"/>
      <c r="F6" s="35"/>
      <c r="G6" s="14"/>
      <c r="H6" s="58" t="s">
        <v>6</v>
      </c>
      <c r="I6" s="15"/>
      <c r="J6" s="15"/>
      <c r="K6" s="16"/>
      <c r="L6" s="17"/>
      <c r="M6" s="17"/>
      <c r="N6" s="17"/>
      <c r="O6" s="20"/>
      <c r="P6" s="17"/>
      <c r="Q6" s="17"/>
      <c r="R6" s="17"/>
      <c r="S6" s="17"/>
      <c r="T6" s="17"/>
      <c r="U6" s="17"/>
      <c r="V6" s="17"/>
      <c r="W6" s="17"/>
      <c r="X6" s="77"/>
      <c r="Y6" s="77"/>
      <c r="Z6" s="77"/>
      <c r="AA6" s="77"/>
    </row>
    <row r="7" spans="1:27" ht="15" customHeight="1" x14ac:dyDescent="0.25">
      <c r="A7" s="23"/>
      <c r="B7" s="60"/>
      <c r="C7" s="60"/>
      <c r="D7" s="13"/>
      <c r="E7" s="35"/>
      <c r="F7" s="35"/>
      <c r="G7" s="14"/>
      <c r="H7" s="59"/>
      <c r="I7" s="15"/>
      <c r="J7" s="15"/>
      <c r="K7" s="16"/>
      <c r="L7" s="17"/>
      <c r="M7" s="17"/>
      <c r="N7" s="17"/>
      <c r="O7" s="20"/>
      <c r="P7" s="17"/>
      <c r="Q7" s="17"/>
      <c r="R7" s="17"/>
      <c r="S7" s="17"/>
      <c r="T7" s="17"/>
      <c r="U7" s="17"/>
      <c r="V7" s="17"/>
      <c r="W7" s="17"/>
      <c r="X7" s="77"/>
      <c r="Y7" s="77"/>
      <c r="Z7" s="77"/>
      <c r="AA7" s="77"/>
    </row>
    <row r="8" spans="1:27" ht="15" customHeight="1" x14ac:dyDescent="0.25">
      <c r="A8" s="24"/>
      <c r="B8" s="60"/>
      <c r="C8" s="60"/>
      <c r="D8" s="13"/>
      <c r="E8" s="35"/>
      <c r="F8" s="35"/>
      <c r="G8" s="14"/>
      <c r="H8" s="144"/>
      <c r="I8" s="145"/>
      <c r="J8" s="145"/>
      <c r="K8" s="146"/>
      <c r="L8" s="147"/>
      <c r="M8" s="147"/>
      <c r="N8" s="147"/>
      <c r="O8" s="20"/>
      <c r="P8" s="17"/>
      <c r="Q8" s="17"/>
      <c r="R8" s="17"/>
      <c r="S8" s="17"/>
      <c r="T8" s="17"/>
      <c r="U8" s="17"/>
      <c r="V8" s="17"/>
      <c r="W8" s="17"/>
      <c r="X8" s="77"/>
      <c r="Y8" s="77"/>
      <c r="Z8" s="77"/>
      <c r="AA8" s="77"/>
    </row>
    <row r="9" spans="1:27" ht="24.95" customHeight="1" thickBot="1" x14ac:dyDescent="0.3">
      <c r="A9" s="25"/>
      <c r="B9" s="26"/>
      <c r="C9" s="26"/>
      <c r="D9" s="27"/>
      <c r="E9" s="62"/>
      <c r="F9" s="62"/>
      <c r="G9" s="28"/>
      <c r="H9" s="53"/>
      <c r="I9" s="29"/>
      <c r="J9" s="29"/>
      <c r="K9" s="30"/>
      <c r="L9" s="31"/>
      <c r="M9" s="31"/>
      <c r="N9" s="31"/>
      <c r="O9" s="32"/>
      <c r="P9" s="31"/>
      <c r="Q9" s="31"/>
      <c r="R9" s="31"/>
      <c r="S9" s="31"/>
      <c r="T9" s="31"/>
      <c r="U9" s="31"/>
      <c r="V9" s="31"/>
      <c r="W9" s="17"/>
      <c r="X9" s="77"/>
      <c r="Y9" s="77"/>
      <c r="Z9" s="77"/>
      <c r="AA9" s="77"/>
    </row>
    <row r="10" spans="1:27" ht="30" customHeight="1" thickBot="1" x14ac:dyDescent="0.3">
      <c r="A10" s="33"/>
      <c r="B10" s="182" t="s">
        <v>7</v>
      </c>
      <c r="C10" s="183"/>
      <c r="D10" s="184"/>
      <c r="E10" s="51" t="s">
        <v>8</v>
      </c>
      <c r="F10" s="177"/>
      <c r="G10" s="177"/>
      <c r="H10" s="177"/>
      <c r="I10" s="177"/>
      <c r="J10" s="177"/>
      <c r="K10" s="178"/>
      <c r="L10" s="179" t="s">
        <v>9</v>
      </c>
      <c r="M10" s="180"/>
      <c r="N10" s="181"/>
      <c r="O10" s="177"/>
      <c r="P10" s="177"/>
      <c r="Q10" s="177"/>
      <c r="R10" s="177"/>
      <c r="S10" s="177"/>
      <c r="T10" s="177"/>
      <c r="U10" s="177"/>
      <c r="V10" s="178"/>
      <c r="W10" s="34"/>
      <c r="X10" s="77"/>
      <c r="Y10" s="77"/>
      <c r="Z10" s="77"/>
      <c r="AA10" s="77"/>
    </row>
    <row r="11" spans="1:27" ht="30" customHeight="1" thickBot="1" x14ac:dyDescent="0.3">
      <c r="A11" s="33"/>
      <c r="B11" s="185"/>
      <c r="C11" s="186"/>
      <c r="D11" s="187"/>
      <c r="E11" s="51" t="s">
        <v>10</v>
      </c>
      <c r="F11" s="177"/>
      <c r="G11" s="177"/>
      <c r="H11" s="177"/>
      <c r="I11" s="177"/>
      <c r="J11" s="177"/>
      <c r="K11" s="178"/>
      <c r="L11" s="179" t="s">
        <v>11</v>
      </c>
      <c r="M11" s="180"/>
      <c r="N11" s="181"/>
      <c r="O11" s="177"/>
      <c r="P11" s="177"/>
      <c r="Q11" s="177"/>
      <c r="R11" s="177"/>
      <c r="S11" s="177"/>
      <c r="T11" s="177"/>
      <c r="U11" s="177"/>
      <c r="V11" s="178"/>
      <c r="W11" s="34"/>
      <c r="X11" s="77"/>
      <c r="Y11" s="77"/>
      <c r="Z11" s="77"/>
      <c r="AA11" s="77"/>
    </row>
    <row r="12" spans="1:27" ht="24.95" customHeight="1" thickBot="1" x14ac:dyDescent="0.3">
      <c r="A12" s="35"/>
      <c r="B12" s="36"/>
      <c r="C12" s="36"/>
      <c r="D12" s="36"/>
      <c r="E12" s="37"/>
      <c r="F12" s="37"/>
      <c r="G12" s="37"/>
      <c r="H12" s="36"/>
      <c r="I12" s="36"/>
      <c r="J12" s="36"/>
      <c r="K12" s="36"/>
      <c r="L12" s="36"/>
      <c r="M12" s="36"/>
      <c r="N12" s="36"/>
      <c r="O12" s="36"/>
      <c r="P12" s="36"/>
      <c r="Q12" s="49"/>
      <c r="R12" s="49"/>
      <c r="S12" s="49"/>
      <c r="T12" s="49"/>
      <c r="U12" s="49"/>
      <c r="V12" s="49"/>
      <c r="W12" s="17"/>
      <c r="X12" s="77"/>
      <c r="Y12" s="77"/>
      <c r="Z12" s="77"/>
      <c r="AA12" s="77"/>
    </row>
    <row r="13" spans="1:27" s="1" customFormat="1" ht="35.1" customHeight="1" thickBot="1" x14ac:dyDescent="0.3">
      <c r="B13" s="153" t="s">
        <v>33</v>
      </c>
      <c r="C13" s="154"/>
      <c r="D13" s="155"/>
      <c r="E13" s="2"/>
      <c r="F13" s="209" t="s">
        <v>47</v>
      </c>
      <c r="G13" s="210"/>
      <c r="H13" s="210"/>
      <c r="I13" s="3"/>
      <c r="J13" s="191" t="s">
        <v>48</v>
      </c>
      <c r="K13" s="192"/>
      <c r="L13" s="192"/>
      <c r="M13" s="3"/>
      <c r="N13" s="188" t="s">
        <v>49</v>
      </c>
      <c r="O13" s="189"/>
      <c r="P13" s="190"/>
      <c r="Q13" s="3"/>
      <c r="R13" s="191" t="s">
        <v>50</v>
      </c>
      <c r="S13" s="192"/>
      <c r="T13" s="192"/>
      <c r="U13" s="192"/>
      <c r="V13" s="193"/>
      <c r="W13" s="17"/>
      <c r="X13" s="82"/>
      <c r="Y13" s="77"/>
      <c r="Z13" s="77"/>
      <c r="AA13" s="77"/>
    </row>
    <row r="14" spans="1:27" ht="24.95" customHeight="1" thickBot="1" x14ac:dyDescent="0.3">
      <c r="A14" s="84"/>
      <c r="B14" s="49"/>
      <c r="C14" s="49"/>
      <c r="D14" s="49"/>
      <c r="E14" s="85"/>
      <c r="F14" s="85"/>
      <c r="G14" s="85"/>
      <c r="H14" s="49"/>
      <c r="I14" s="49"/>
      <c r="J14" s="49"/>
      <c r="K14" s="49"/>
      <c r="L14" s="49"/>
      <c r="M14" s="86"/>
      <c r="N14" s="86"/>
      <c r="O14" s="86"/>
      <c r="P14" s="86"/>
      <c r="Q14" s="86"/>
      <c r="R14" s="86"/>
      <c r="S14" s="86"/>
      <c r="T14" s="86"/>
      <c r="U14" s="86"/>
      <c r="V14" s="50"/>
      <c r="W14" s="62"/>
      <c r="X14" s="78"/>
      <c r="Y14" s="78"/>
      <c r="Z14" s="78"/>
      <c r="AA14" s="78"/>
    </row>
    <row r="15" spans="1:27" ht="69.95" customHeight="1" thickBot="1" x14ac:dyDescent="0.3">
      <c r="A15" s="96" t="s">
        <v>12</v>
      </c>
      <c r="B15" s="97" t="s">
        <v>13</v>
      </c>
      <c r="C15" s="97" t="s">
        <v>14</v>
      </c>
      <c r="D15" s="98" t="s">
        <v>15</v>
      </c>
      <c r="E15" s="99" t="s">
        <v>16</v>
      </c>
      <c r="F15" s="99" t="s">
        <v>17</v>
      </c>
      <c r="G15" s="100" t="s">
        <v>18</v>
      </c>
      <c r="H15" s="99" t="s">
        <v>19</v>
      </c>
      <c r="I15" s="98" t="s">
        <v>20</v>
      </c>
      <c r="J15" s="99" t="s">
        <v>21</v>
      </c>
      <c r="K15" s="101" t="s">
        <v>22</v>
      </c>
      <c r="L15" s="194" t="s">
        <v>23</v>
      </c>
      <c r="M15" s="195"/>
      <c r="N15" s="195"/>
      <c r="O15" s="100" t="s">
        <v>24</v>
      </c>
      <c r="P15" s="100" t="s">
        <v>25</v>
      </c>
      <c r="Q15" s="100" t="s">
        <v>51</v>
      </c>
      <c r="R15" s="100" t="s">
        <v>26</v>
      </c>
      <c r="S15" s="100" t="s">
        <v>27</v>
      </c>
      <c r="T15" s="100" t="s">
        <v>46</v>
      </c>
      <c r="U15" s="102" t="s">
        <v>42</v>
      </c>
      <c r="V15" s="83" t="s">
        <v>28</v>
      </c>
      <c r="W15" s="63" t="s">
        <v>29</v>
      </c>
      <c r="X15" s="79" t="s">
        <v>34</v>
      </c>
      <c r="Y15" s="79" t="s">
        <v>35</v>
      </c>
      <c r="Z15" s="79" t="s">
        <v>43</v>
      </c>
      <c r="AA15" s="80" t="s">
        <v>44</v>
      </c>
    </row>
    <row r="16" spans="1:27" ht="24.95" customHeight="1" thickBot="1" x14ac:dyDescent="0.3">
      <c r="A16" s="87"/>
      <c r="B16" s="88"/>
      <c r="C16" s="88"/>
      <c r="D16" s="88"/>
      <c r="E16" s="89"/>
      <c r="F16" s="89"/>
      <c r="G16" s="90">
        <f t="shared" ref="G16:G50" si="0">F16-E16</f>
        <v>0</v>
      </c>
      <c r="H16" s="91"/>
      <c r="I16" s="92"/>
      <c r="J16" s="92"/>
      <c r="K16" s="126" t="str">
        <f t="shared" ref="K16:K50" si="1">IF(J16="","",I16-J16)</f>
        <v/>
      </c>
      <c r="L16" s="213"/>
      <c r="M16" s="214"/>
      <c r="N16" s="215"/>
      <c r="O16" s="93" t="str">
        <f t="shared" ref="O16:O50" si="2">IF(AND(H16&lt;&gt;0,I16&lt;&gt;0,G16&lt;&gt;0),H16/I16/G16,"")</f>
        <v/>
      </c>
      <c r="P16" s="94">
        <v>3.5000000000000003E-2</v>
      </c>
      <c r="Q16" s="93" t="str">
        <f>IF(O16="","",(IF((O16*P16)&gt;4.8,4.8,ROUND((O16*P16),2))))</f>
        <v/>
      </c>
      <c r="R16" s="93" t="str">
        <f>IF(Q16="","",ROUND((Q16*10/100),2))</f>
        <v/>
      </c>
      <c r="S16" s="93" t="str">
        <f>IF(Q16="","",ROUND((Q16*15/100),2))</f>
        <v/>
      </c>
      <c r="T16" s="93" t="str">
        <f>IF(Q16="","",ROUND((Q16*200/100),2))</f>
        <v/>
      </c>
      <c r="U16" s="95" t="str">
        <f>IF(Q16="","",ROUND((SUM(Q16:T16)),2))</f>
        <v/>
      </c>
      <c r="V16" s="73" t="str">
        <f>IF(AND(B16="Direct propriétaire",Q16&lt;&gt;""),(ROUND((U16*G16*J16),3)),"")</f>
        <v/>
      </c>
      <c r="W16" s="74" t="str">
        <f>IF(AND(B16="Plateforme de réservation",Q16&lt;&gt;""),(ROUND((U16*G16*J16),3)),"")</f>
        <v/>
      </c>
      <c r="X16" s="72" t="str">
        <f>IF(Q16="","",Q16*G16*J16)</f>
        <v/>
      </c>
      <c r="Y16" s="72" t="str">
        <f>IF(R16="","",R16*G16*J16)</f>
        <v/>
      </c>
      <c r="Z16" s="72" t="str">
        <f>IF(S16="","",S16*G16*J16)</f>
        <v/>
      </c>
      <c r="AA16" s="75" t="str">
        <f>IF(T16="","",T16*G16*J16)</f>
        <v/>
      </c>
    </row>
    <row r="17" spans="1:27" ht="24.95" customHeight="1" thickBot="1" x14ac:dyDescent="0.3">
      <c r="A17" s="64"/>
      <c r="B17" s="65"/>
      <c r="C17" s="65"/>
      <c r="D17" s="65"/>
      <c r="E17" s="66"/>
      <c r="F17" s="66"/>
      <c r="G17" s="67">
        <f t="shared" si="0"/>
        <v>0</v>
      </c>
      <c r="H17" s="68"/>
      <c r="I17" s="69"/>
      <c r="J17" s="69"/>
      <c r="K17" s="127" t="str">
        <f t="shared" si="1"/>
        <v/>
      </c>
      <c r="L17" s="196"/>
      <c r="M17" s="197"/>
      <c r="N17" s="198"/>
      <c r="O17" s="70" t="str">
        <f t="shared" si="2"/>
        <v/>
      </c>
      <c r="P17" s="71">
        <v>3.5000000000000003E-2</v>
      </c>
      <c r="Q17" s="93" t="str">
        <f t="shared" ref="Q17:Q50" si="3">IF(O17="","",(IF((O17*P17)&gt;4.8,4.8,ROUND((O17*P17),2))))</f>
        <v/>
      </c>
      <c r="R17" s="93" t="str">
        <f t="shared" ref="R17:R50" si="4">IF(Q17="","",ROUND((Q17*10/100),2))</f>
        <v/>
      </c>
      <c r="S17" s="93" t="str">
        <f t="shared" ref="S17:S50" si="5">IF(Q17="","",ROUND((Q17*15/100),2))</f>
        <v/>
      </c>
      <c r="T17" s="93" t="str">
        <f t="shared" ref="T17:T50" si="6">IF(Q17="","",ROUND((Q17*200/100),2))</f>
        <v/>
      </c>
      <c r="U17" s="95" t="str">
        <f>IF(Q17="","",ROUND((SUM(Q17:T17)),2))</f>
        <v/>
      </c>
      <c r="V17" s="73" t="str">
        <f t="shared" ref="V17:V50" si="7">IF(AND(B17="Direct propriétaire",Q17&lt;&gt;""),(ROUND((U17*G17*J17),3)),"")</f>
        <v/>
      </c>
      <c r="W17" s="74" t="str">
        <f>IF(AND(B17="Plateforme de réservation",Q17&lt;&gt;""),(ROUND((U17*G17*J17),3)),"")</f>
        <v/>
      </c>
      <c r="X17" s="72" t="str">
        <f t="shared" ref="X17" si="8">IF(Q17="","",Q17*G17*J17)</f>
        <v/>
      </c>
      <c r="Y17" s="72" t="str">
        <f t="shared" ref="Y17" si="9">IF(R17="","",R17*G17*J17)</f>
        <v/>
      </c>
      <c r="Z17" s="72" t="str">
        <f>IF(S17="","",S17*G17*J17)</f>
        <v/>
      </c>
      <c r="AA17" s="75" t="str">
        <f>IF(T17="","",T17*G17*J17)</f>
        <v/>
      </c>
    </row>
    <row r="18" spans="1:27" ht="24.95" customHeight="1" thickBot="1" x14ac:dyDescent="0.3">
      <c r="A18" s="46"/>
      <c r="B18" s="47"/>
      <c r="C18" s="47"/>
      <c r="D18" s="47"/>
      <c r="E18" s="52"/>
      <c r="F18" s="52"/>
      <c r="G18" s="38">
        <f t="shared" si="0"/>
        <v>0</v>
      </c>
      <c r="H18" s="54"/>
      <c r="I18" s="48"/>
      <c r="J18" s="48"/>
      <c r="K18" s="43" t="str">
        <f t="shared" si="1"/>
        <v/>
      </c>
      <c r="L18" s="150"/>
      <c r="M18" s="151"/>
      <c r="N18" s="152"/>
      <c r="O18" s="39" t="str">
        <f t="shared" si="2"/>
        <v/>
      </c>
      <c r="P18" s="40">
        <v>3.5000000000000003E-2</v>
      </c>
      <c r="Q18" s="93" t="str">
        <f t="shared" si="3"/>
        <v/>
      </c>
      <c r="R18" s="93" t="str">
        <f t="shared" si="4"/>
        <v/>
      </c>
      <c r="S18" s="93" t="str">
        <f t="shared" si="5"/>
        <v/>
      </c>
      <c r="T18" s="93" t="str">
        <f>IF(Q18="","",ROUND((Q18*200/100),2))</f>
        <v/>
      </c>
      <c r="U18" s="95" t="str">
        <f>IF(Q18="","",ROUND((SUM(Q18:T18)),2))</f>
        <v/>
      </c>
      <c r="V18" s="73" t="str">
        <f t="shared" si="7"/>
        <v/>
      </c>
      <c r="W18" s="74" t="str">
        <f t="shared" ref="W18:W50" si="10">IF(AND(B18="Plateforme de réservation",Q18&lt;&gt;""),(ROUND((U18*G18*J18),3)),"")</f>
        <v/>
      </c>
      <c r="X18" s="72" t="str">
        <f t="shared" ref="X18:X50" si="11">IF(Q18="","",Q18*G18*J18)</f>
        <v/>
      </c>
      <c r="Y18" s="72" t="str">
        <f t="shared" ref="Y18:Y50" si="12">IF(R18="","",R18*G18*J18)</f>
        <v/>
      </c>
      <c r="Z18" s="72" t="str">
        <f>IF(S18="","",S18*G18*J18)</f>
        <v/>
      </c>
      <c r="AA18" s="75" t="str">
        <f t="shared" ref="AA18:AA50" si="13">IF(T18="","",T18*G18*J18)</f>
        <v/>
      </c>
    </row>
    <row r="19" spans="1:27" ht="24.95" customHeight="1" thickBot="1" x14ac:dyDescent="0.3">
      <c r="A19" s="46"/>
      <c r="B19" s="47"/>
      <c r="C19" s="47"/>
      <c r="D19" s="47"/>
      <c r="E19" s="52"/>
      <c r="F19" s="52"/>
      <c r="G19" s="38">
        <f t="shared" si="0"/>
        <v>0</v>
      </c>
      <c r="H19" s="54"/>
      <c r="I19" s="48"/>
      <c r="J19" s="48"/>
      <c r="K19" s="43" t="str">
        <f t="shared" si="1"/>
        <v/>
      </c>
      <c r="L19" s="150"/>
      <c r="M19" s="151"/>
      <c r="N19" s="152"/>
      <c r="O19" s="39" t="str">
        <f t="shared" si="2"/>
        <v/>
      </c>
      <c r="P19" s="40">
        <v>3.5000000000000003E-2</v>
      </c>
      <c r="Q19" s="93" t="str">
        <f t="shared" si="3"/>
        <v/>
      </c>
      <c r="R19" s="93" t="str">
        <f t="shared" si="4"/>
        <v/>
      </c>
      <c r="S19" s="93" t="str">
        <f t="shared" si="5"/>
        <v/>
      </c>
      <c r="T19" s="93" t="str">
        <f t="shared" si="6"/>
        <v/>
      </c>
      <c r="U19" s="95" t="str">
        <f t="shared" ref="U19:U50" si="14">IF(Q19="","",ROUND((SUM(Q19:T19)),2))</f>
        <v/>
      </c>
      <c r="V19" s="73" t="str">
        <f t="shared" si="7"/>
        <v/>
      </c>
      <c r="W19" s="74" t="str">
        <f t="shared" si="10"/>
        <v/>
      </c>
      <c r="X19" s="72" t="str">
        <f t="shared" si="11"/>
        <v/>
      </c>
      <c r="Y19" s="72" t="str">
        <f t="shared" si="12"/>
        <v/>
      </c>
      <c r="Z19" s="72" t="str">
        <f t="shared" ref="Z19:Z50" si="15">IF(S19="","",S19*G19*J19)</f>
        <v/>
      </c>
      <c r="AA19" s="75" t="str">
        <f t="shared" si="13"/>
        <v/>
      </c>
    </row>
    <row r="20" spans="1:27" ht="24.95" customHeight="1" thickBot="1" x14ac:dyDescent="0.3">
      <c r="A20" s="46"/>
      <c r="B20" s="47"/>
      <c r="C20" s="47"/>
      <c r="D20" s="47"/>
      <c r="E20" s="52"/>
      <c r="F20" s="52"/>
      <c r="G20" s="38">
        <f t="shared" si="0"/>
        <v>0</v>
      </c>
      <c r="H20" s="54"/>
      <c r="I20" s="48"/>
      <c r="J20" s="48"/>
      <c r="K20" s="43" t="str">
        <f t="shared" si="1"/>
        <v/>
      </c>
      <c r="L20" s="150"/>
      <c r="M20" s="151"/>
      <c r="N20" s="152"/>
      <c r="O20" s="39" t="str">
        <f t="shared" si="2"/>
        <v/>
      </c>
      <c r="P20" s="40">
        <v>3.5000000000000003E-2</v>
      </c>
      <c r="Q20" s="93" t="str">
        <f t="shared" si="3"/>
        <v/>
      </c>
      <c r="R20" s="93" t="str">
        <f t="shared" si="4"/>
        <v/>
      </c>
      <c r="S20" s="93" t="str">
        <f t="shared" si="5"/>
        <v/>
      </c>
      <c r="T20" s="93" t="str">
        <f t="shared" si="6"/>
        <v/>
      </c>
      <c r="U20" s="95" t="str">
        <f t="shared" si="14"/>
        <v/>
      </c>
      <c r="V20" s="73" t="str">
        <f t="shared" si="7"/>
        <v/>
      </c>
      <c r="W20" s="74" t="str">
        <f t="shared" si="10"/>
        <v/>
      </c>
      <c r="X20" s="72" t="str">
        <f t="shared" si="11"/>
        <v/>
      </c>
      <c r="Y20" s="72" t="str">
        <f t="shared" si="12"/>
        <v/>
      </c>
      <c r="Z20" s="72" t="str">
        <f t="shared" si="15"/>
        <v/>
      </c>
      <c r="AA20" s="75" t="str">
        <f t="shared" si="13"/>
        <v/>
      </c>
    </row>
    <row r="21" spans="1:27" ht="24.95" customHeight="1" thickBot="1" x14ac:dyDescent="0.3">
      <c r="A21" s="46"/>
      <c r="B21" s="47"/>
      <c r="C21" s="47"/>
      <c r="D21" s="47"/>
      <c r="E21" s="52"/>
      <c r="F21" s="52"/>
      <c r="G21" s="38">
        <f t="shared" si="0"/>
        <v>0</v>
      </c>
      <c r="H21" s="54"/>
      <c r="I21" s="48"/>
      <c r="J21" s="48"/>
      <c r="K21" s="43" t="str">
        <f t="shared" si="1"/>
        <v/>
      </c>
      <c r="L21" s="150"/>
      <c r="M21" s="151"/>
      <c r="N21" s="152"/>
      <c r="O21" s="39" t="str">
        <f t="shared" si="2"/>
        <v/>
      </c>
      <c r="P21" s="40">
        <v>3.5000000000000003E-2</v>
      </c>
      <c r="Q21" s="93" t="str">
        <f t="shared" si="3"/>
        <v/>
      </c>
      <c r="R21" s="93" t="str">
        <f t="shared" si="4"/>
        <v/>
      </c>
      <c r="S21" s="93" t="str">
        <f t="shared" si="5"/>
        <v/>
      </c>
      <c r="T21" s="93" t="str">
        <f t="shared" si="6"/>
        <v/>
      </c>
      <c r="U21" s="95" t="str">
        <f t="shared" si="14"/>
        <v/>
      </c>
      <c r="V21" s="73" t="str">
        <f t="shared" si="7"/>
        <v/>
      </c>
      <c r="W21" s="74" t="str">
        <f t="shared" si="10"/>
        <v/>
      </c>
      <c r="X21" s="72" t="str">
        <f t="shared" si="11"/>
        <v/>
      </c>
      <c r="Y21" s="72" t="str">
        <f t="shared" si="12"/>
        <v/>
      </c>
      <c r="Z21" s="72" t="str">
        <f t="shared" si="15"/>
        <v/>
      </c>
      <c r="AA21" s="75" t="str">
        <f t="shared" si="13"/>
        <v/>
      </c>
    </row>
    <row r="22" spans="1:27" ht="24.95" customHeight="1" thickBot="1" x14ac:dyDescent="0.3">
      <c r="A22" s="46"/>
      <c r="B22" s="47"/>
      <c r="C22" s="47"/>
      <c r="D22" s="47"/>
      <c r="E22" s="52"/>
      <c r="F22" s="52"/>
      <c r="G22" s="38">
        <f t="shared" si="0"/>
        <v>0</v>
      </c>
      <c r="H22" s="54"/>
      <c r="I22" s="48"/>
      <c r="J22" s="48"/>
      <c r="K22" s="43" t="str">
        <f t="shared" si="1"/>
        <v/>
      </c>
      <c r="L22" s="150"/>
      <c r="M22" s="151"/>
      <c r="N22" s="152"/>
      <c r="O22" s="39" t="str">
        <f t="shared" si="2"/>
        <v/>
      </c>
      <c r="P22" s="40">
        <v>3.5000000000000003E-2</v>
      </c>
      <c r="Q22" s="93" t="str">
        <f t="shared" si="3"/>
        <v/>
      </c>
      <c r="R22" s="93" t="str">
        <f t="shared" si="4"/>
        <v/>
      </c>
      <c r="S22" s="93" t="str">
        <f t="shared" si="5"/>
        <v/>
      </c>
      <c r="T22" s="93" t="str">
        <f>IF(Q22="","",ROUND((Q22*200/100),2))</f>
        <v/>
      </c>
      <c r="U22" s="95" t="str">
        <f>IF(Q22="","",ROUND((SUM(Q22:T22)),2))</f>
        <v/>
      </c>
      <c r="V22" s="73" t="str">
        <f t="shared" si="7"/>
        <v/>
      </c>
      <c r="W22" s="74" t="str">
        <f t="shared" si="10"/>
        <v/>
      </c>
      <c r="X22" s="72" t="str">
        <f t="shared" si="11"/>
        <v/>
      </c>
      <c r="Y22" s="72" t="str">
        <f t="shared" si="12"/>
        <v/>
      </c>
      <c r="Z22" s="72" t="str">
        <f t="shared" si="15"/>
        <v/>
      </c>
      <c r="AA22" s="75" t="str">
        <f t="shared" si="13"/>
        <v/>
      </c>
    </row>
    <row r="23" spans="1:27" ht="24.95" customHeight="1" thickBot="1" x14ac:dyDescent="0.3">
      <c r="A23" s="46"/>
      <c r="B23" s="47"/>
      <c r="C23" s="47"/>
      <c r="D23" s="47"/>
      <c r="E23" s="52"/>
      <c r="F23" s="52"/>
      <c r="G23" s="38">
        <f t="shared" si="0"/>
        <v>0</v>
      </c>
      <c r="H23" s="54"/>
      <c r="I23" s="48"/>
      <c r="J23" s="48"/>
      <c r="K23" s="43" t="str">
        <f t="shared" si="1"/>
        <v/>
      </c>
      <c r="L23" s="150"/>
      <c r="M23" s="151"/>
      <c r="N23" s="152"/>
      <c r="O23" s="39" t="str">
        <f t="shared" si="2"/>
        <v/>
      </c>
      <c r="P23" s="40">
        <v>3.5000000000000003E-2</v>
      </c>
      <c r="Q23" s="93" t="str">
        <f t="shared" si="3"/>
        <v/>
      </c>
      <c r="R23" s="93" t="str">
        <f t="shared" si="4"/>
        <v/>
      </c>
      <c r="S23" s="93" t="str">
        <f t="shared" si="5"/>
        <v/>
      </c>
      <c r="T23" s="93" t="str">
        <f t="shared" si="6"/>
        <v/>
      </c>
      <c r="U23" s="95" t="str">
        <f t="shared" si="14"/>
        <v/>
      </c>
      <c r="V23" s="73" t="str">
        <f t="shared" si="7"/>
        <v/>
      </c>
      <c r="W23" s="74" t="str">
        <f t="shared" si="10"/>
        <v/>
      </c>
      <c r="X23" s="72" t="str">
        <f t="shared" si="11"/>
        <v/>
      </c>
      <c r="Y23" s="72" t="str">
        <f t="shared" si="12"/>
        <v/>
      </c>
      <c r="Z23" s="72" t="str">
        <f t="shared" si="15"/>
        <v/>
      </c>
      <c r="AA23" s="75" t="str">
        <f t="shared" si="13"/>
        <v/>
      </c>
    </row>
    <row r="24" spans="1:27" ht="24.95" customHeight="1" thickBot="1" x14ac:dyDescent="0.3">
      <c r="A24" s="46"/>
      <c r="B24" s="47"/>
      <c r="C24" s="47"/>
      <c r="D24" s="47"/>
      <c r="E24" s="52"/>
      <c r="F24" s="52"/>
      <c r="G24" s="38">
        <f t="shared" si="0"/>
        <v>0</v>
      </c>
      <c r="H24" s="54"/>
      <c r="I24" s="48"/>
      <c r="J24" s="48"/>
      <c r="K24" s="43" t="str">
        <f t="shared" si="1"/>
        <v/>
      </c>
      <c r="L24" s="150"/>
      <c r="M24" s="151"/>
      <c r="N24" s="152"/>
      <c r="O24" s="39" t="str">
        <f t="shared" si="2"/>
        <v/>
      </c>
      <c r="P24" s="40">
        <v>3.5000000000000003E-2</v>
      </c>
      <c r="Q24" s="93" t="str">
        <f t="shared" si="3"/>
        <v/>
      </c>
      <c r="R24" s="93" t="str">
        <f t="shared" si="4"/>
        <v/>
      </c>
      <c r="S24" s="93" t="str">
        <f t="shared" si="5"/>
        <v/>
      </c>
      <c r="T24" s="93" t="str">
        <f t="shared" si="6"/>
        <v/>
      </c>
      <c r="U24" s="95" t="str">
        <f t="shared" si="14"/>
        <v/>
      </c>
      <c r="V24" s="73" t="str">
        <f t="shared" si="7"/>
        <v/>
      </c>
      <c r="W24" s="74" t="str">
        <f t="shared" si="10"/>
        <v/>
      </c>
      <c r="X24" s="72" t="str">
        <f t="shared" si="11"/>
        <v/>
      </c>
      <c r="Y24" s="72" t="str">
        <f t="shared" si="12"/>
        <v/>
      </c>
      <c r="Z24" s="72" t="str">
        <f t="shared" si="15"/>
        <v/>
      </c>
      <c r="AA24" s="75" t="str">
        <f t="shared" si="13"/>
        <v/>
      </c>
    </row>
    <row r="25" spans="1:27" ht="24.95" customHeight="1" thickBot="1" x14ac:dyDescent="0.3">
      <c r="A25" s="46"/>
      <c r="B25" s="47"/>
      <c r="C25" s="47"/>
      <c r="D25" s="47"/>
      <c r="E25" s="52"/>
      <c r="F25" s="52"/>
      <c r="G25" s="38">
        <f t="shared" si="0"/>
        <v>0</v>
      </c>
      <c r="H25" s="54"/>
      <c r="I25" s="48"/>
      <c r="J25" s="48"/>
      <c r="K25" s="43" t="str">
        <f t="shared" si="1"/>
        <v/>
      </c>
      <c r="L25" s="150"/>
      <c r="M25" s="151"/>
      <c r="N25" s="152"/>
      <c r="O25" s="39" t="str">
        <f t="shared" si="2"/>
        <v/>
      </c>
      <c r="P25" s="40">
        <v>3.5000000000000003E-2</v>
      </c>
      <c r="Q25" s="93" t="str">
        <f t="shared" si="3"/>
        <v/>
      </c>
      <c r="R25" s="93" t="str">
        <f>IF(Q25="","",ROUND((Q25*10/100),2))</f>
        <v/>
      </c>
      <c r="S25" s="93" t="str">
        <f>IF(Q25="","",ROUND((Q25*15/100),2))</f>
        <v/>
      </c>
      <c r="T25" s="93" t="str">
        <f>IF(Q25="","",ROUND((Q25*200/100),2))</f>
        <v/>
      </c>
      <c r="U25" s="95" t="str">
        <f t="shared" si="14"/>
        <v/>
      </c>
      <c r="V25" s="73" t="str">
        <f>IF(AND(B25="Direct propriétaire",Q25&lt;&gt;""),(ROUND((U25*G25*J25),3)),"")</f>
        <v/>
      </c>
      <c r="W25" s="74" t="str">
        <f>IF(AND(B25="Plateforme de réservation",Q25&lt;&gt;""),(ROUND((U25*G25*J25),3)),"")</f>
        <v/>
      </c>
      <c r="X25" s="72" t="str">
        <f t="shared" si="11"/>
        <v/>
      </c>
      <c r="Y25" s="72" t="str">
        <f t="shared" si="12"/>
        <v/>
      </c>
      <c r="Z25" s="72" t="str">
        <f t="shared" si="15"/>
        <v/>
      </c>
      <c r="AA25" s="75" t="str">
        <f t="shared" si="13"/>
        <v/>
      </c>
    </row>
    <row r="26" spans="1:27" ht="24.95" customHeight="1" thickBot="1" x14ac:dyDescent="0.3">
      <c r="A26" s="46"/>
      <c r="B26" s="47"/>
      <c r="C26" s="47"/>
      <c r="D26" s="47"/>
      <c r="E26" s="52"/>
      <c r="F26" s="52"/>
      <c r="G26" s="38">
        <f t="shared" si="0"/>
        <v>0</v>
      </c>
      <c r="H26" s="54"/>
      <c r="I26" s="48"/>
      <c r="J26" s="48"/>
      <c r="K26" s="43" t="str">
        <f t="shared" si="1"/>
        <v/>
      </c>
      <c r="L26" s="150"/>
      <c r="M26" s="151"/>
      <c r="N26" s="152"/>
      <c r="O26" s="39" t="str">
        <f t="shared" si="2"/>
        <v/>
      </c>
      <c r="P26" s="40">
        <v>3.5000000000000003E-2</v>
      </c>
      <c r="Q26" s="93" t="str">
        <f t="shared" si="3"/>
        <v/>
      </c>
      <c r="R26" s="93" t="str">
        <f t="shared" si="4"/>
        <v/>
      </c>
      <c r="S26" s="93" t="str">
        <f t="shared" si="5"/>
        <v/>
      </c>
      <c r="T26" s="93" t="str">
        <f t="shared" si="6"/>
        <v/>
      </c>
      <c r="U26" s="95" t="str">
        <f>IF(Q26="","",ROUND((SUM(Q26:T26)),2))</f>
        <v/>
      </c>
      <c r="V26" s="73" t="str">
        <f t="shared" si="7"/>
        <v/>
      </c>
      <c r="W26" s="74" t="str">
        <f t="shared" si="10"/>
        <v/>
      </c>
      <c r="X26" s="72" t="str">
        <f t="shared" si="11"/>
        <v/>
      </c>
      <c r="Y26" s="72" t="str">
        <f t="shared" si="12"/>
        <v/>
      </c>
      <c r="Z26" s="72" t="str">
        <f t="shared" si="15"/>
        <v/>
      </c>
      <c r="AA26" s="75" t="str">
        <f t="shared" si="13"/>
        <v/>
      </c>
    </row>
    <row r="27" spans="1:27" ht="24.95" customHeight="1" thickBot="1" x14ac:dyDescent="0.3">
      <c r="A27" s="46"/>
      <c r="B27" s="47"/>
      <c r="C27" s="47"/>
      <c r="D27" s="47"/>
      <c r="E27" s="52"/>
      <c r="F27" s="52"/>
      <c r="G27" s="38">
        <f t="shared" si="0"/>
        <v>0</v>
      </c>
      <c r="H27" s="54"/>
      <c r="I27" s="48"/>
      <c r="J27" s="48"/>
      <c r="K27" s="43" t="str">
        <f t="shared" si="1"/>
        <v/>
      </c>
      <c r="L27" s="150"/>
      <c r="M27" s="151"/>
      <c r="N27" s="152"/>
      <c r="O27" s="39" t="str">
        <f t="shared" si="2"/>
        <v/>
      </c>
      <c r="P27" s="40">
        <v>3.5000000000000003E-2</v>
      </c>
      <c r="Q27" s="93" t="str">
        <f t="shared" si="3"/>
        <v/>
      </c>
      <c r="R27" s="93" t="str">
        <f t="shared" si="4"/>
        <v/>
      </c>
      <c r="S27" s="93" t="str">
        <f t="shared" si="5"/>
        <v/>
      </c>
      <c r="T27" s="93" t="str">
        <f t="shared" si="6"/>
        <v/>
      </c>
      <c r="U27" s="95" t="str">
        <f t="shared" si="14"/>
        <v/>
      </c>
      <c r="V27" s="73" t="str">
        <f t="shared" si="7"/>
        <v/>
      </c>
      <c r="W27" s="74" t="str">
        <f t="shared" si="10"/>
        <v/>
      </c>
      <c r="X27" s="72" t="str">
        <f t="shared" si="11"/>
        <v/>
      </c>
      <c r="Y27" s="72" t="str">
        <f t="shared" si="12"/>
        <v/>
      </c>
      <c r="Z27" s="72" t="str">
        <f t="shared" si="15"/>
        <v/>
      </c>
      <c r="AA27" s="75" t="str">
        <f t="shared" si="13"/>
        <v/>
      </c>
    </row>
    <row r="28" spans="1:27" ht="24.95" customHeight="1" thickBot="1" x14ac:dyDescent="0.3">
      <c r="A28" s="46"/>
      <c r="B28" s="47"/>
      <c r="C28" s="47"/>
      <c r="D28" s="47"/>
      <c r="E28" s="52"/>
      <c r="F28" s="52"/>
      <c r="G28" s="38">
        <f t="shared" si="0"/>
        <v>0</v>
      </c>
      <c r="H28" s="54"/>
      <c r="I28" s="48"/>
      <c r="J28" s="48"/>
      <c r="K28" s="43" t="str">
        <f t="shared" si="1"/>
        <v/>
      </c>
      <c r="L28" s="150"/>
      <c r="M28" s="151"/>
      <c r="N28" s="152"/>
      <c r="O28" s="39" t="str">
        <f t="shared" si="2"/>
        <v/>
      </c>
      <c r="P28" s="40">
        <v>3.5000000000000003E-2</v>
      </c>
      <c r="Q28" s="93" t="str">
        <f t="shared" si="3"/>
        <v/>
      </c>
      <c r="R28" s="93" t="str">
        <f t="shared" si="4"/>
        <v/>
      </c>
      <c r="S28" s="93" t="str">
        <f t="shared" si="5"/>
        <v/>
      </c>
      <c r="T28" s="93" t="str">
        <f t="shared" si="6"/>
        <v/>
      </c>
      <c r="U28" s="95" t="str">
        <f t="shared" si="14"/>
        <v/>
      </c>
      <c r="V28" s="73" t="str">
        <f t="shared" si="7"/>
        <v/>
      </c>
      <c r="W28" s="74" t="str">
        <f t="shared" si="10"/>
        <v/>
      </c>
      <c r="X28" s="72" t="str">
        <f t="shared" si="11"/>
        <v/>
      </c>
      <c r="Y28" s="72" t="str">
        <f t="shared" si="12"/>
        <v/>
      </c>
      <c r="Z28" s="72" t="str">
        <f t="shared" si="15"/>
        <v/>
      </c>
      <c r="AA28" s="75" t="str">
        <f t="shared" si="13"/>
        <v/>
      </c>
    </row>
    <row r="29" spans="1:27" ht="24.95" customHeight="1" thickBot="1" x14ac:dyDescent="0.3">
      <c r="A29" s="46"/>
      <c r="B29" s="47"/>
      <c r="C29" s="47"/>
      <c r="D29" s="47"/>
      <c r="E29" s="52"/>
      <c r="F29" s="52"/>
      <c r="G29" s="38">
        <f t="shared" si="0"/>
        <v>0</v>
      </c>
      <c r="H29" s="54"/>
      <c r="I29" s="48"/>
      <c r="J29" s="48"/>
      <c r="K29" s="43" t="str">
        <f t="shared" si="1"/>
        <v/>
      </c>
      <c r="L29" s="150"/>
      <c r="M29" s="151"/>
      <c r="N29" s="152"/>
      <c r="O29" s="39" t="str">
        <f t="shared" si="2"/>
        <v/>
      </c>
      <c r="P29" s="40">
        <v>3.5000000000000003E-2</v>
      </c>
      <c r="Q29" s="93" t="str">
        <f t="shared" si="3"/>
        <v/>
      </c>
      <c r="R29" s="93" t="str">
        <f t="shared" si="4"/>
        <v/>
      </c>
      <c r="S29" s="93" t="str">
        <f t="shared" si="5"/>
        <v/>
      </c>
      <c r="T29" s="93" t="str">
        <f t="shared" si="6"/>
        <v/>
      </c>
      <c r="U29" s="95" t="str">
        <f t="shared" si="14"/>
        <v/>
      </c>
      <c r="V29" s="73" t="str">
        <f t="shared" si="7"/>
        <v/>
      </c>
      <c r="W29" s="74" t="str">
        <f t="shared" si="10"/>
        <v/>
      </c>
      <c r="X29" s="72" t="str">
        <f t="shared" si="11"/>
        <v/>
      </c>
      <c r="Y29" s="72" t="str">
        <f t="shared" si="12"/>
        <v/>
      </c>
      <c r="Z29" s="72" t="str">
        <f t="shared" si="15"/>
        <v/>
      </c>
      <c r="AA29" s="75" t="str">
        <f t="shared" si="13"/>
        <v/>
      </c>
    </row>
    <row r="30" spans="1:27" ht="24.95" customHeight="1" thickBot="1" x14ac:dyDescent="0.3">
      <c r="A30" s="46"/>
      <c r="B30" s="47"/>
      <c r="C30" s="47"/>
      <c r="D30" s="47"/>
      <c r="E30" s="52"/>
      <c r="F30" s="52"/>
      <c r="G30" s="38">
        <f t="shared" si="0"/>
        <v>0</v>
      </c>
      <c r="H30" s="54"/>
      <c r="I30" s="48"/>
      <c r="J30" s="48"/>
      <c r="K30" s="43" t="str">
        <f t="shared" si="1"/>
        <v/>
      </c>
      <c r="L30" s="150"/>
      <c r="M30" s="151"/>
      <c r="N30" s="152"/>
      <c r="O30" s="39" t="str">
        <f t="shared" si="2"/>
        <v/>
      </c>
      <c r="P30" s="40">
        <v>3.5000000000000003E-2</v>
      </c>
      <c r="Q30" s="93" t="str">
        <f t="shared" si="3"/>
        <v/>
      </c>
      <c r="R30" s="93" t="str">
        <f t="shared" si="4"/>
        <v/>
      </c>
      <c r="S30" s="93" t="str">
        <f t="shared" si="5"/>
        <v/>
      </c>
      <c r="T30" s="93" t="str">
        <f t="shared" si="6"/>
        <v/>
      </c>
      <c r="U30" s="95" t="str">
        <f t="shared" si="14"/>
        <v/>
      </c>
      <c r="V30" s="73" t="str">
        <f t="shared" si="7"/>
        <v/>
      </c>
      <c r="W30" s="74" t="str">
        <f t="shared" si="10"/>
        <v/>
      </c>
      <c r="X30" s="72" t="str">
        <f t="shared" si="11"/>
        <v/>
      </c>
      <c r="Y30" s="72" t="str">
        <f t="shared" si="12"/>
        <v/>
      </c>
      <c r="Z30" s="72" t="str">
        <f t="shared" si="15"/>
        <v/>
      </c>
      <c r="AA30" s="75" t="str">
        <f t="shared" si="13"/>
        <v/>
      </c>
    </row>
    <row r="31" spans="1:27" ht="24.95" customHeight="1" thickBot="1" x14ac:dyDescent="0.3">
      <c r="A31" s="46"/>
      <c r="B31" s="47"/>
      <c r="C31" s="47"/>
      <c r="D31" s="47"/>
      <c r="E31" s="52"/>
      <c r="F31" s="52"/>
      <c r="G31" s="38">
        <f t="shared" si="0"/>
        <v>0</v>
      </c>
      <c r="H31" s="54"/>
      <c r="I31" s="48"/>
      <c r="J31" s="48"/>
      <c r="K31" s="43" t="str">
        <f t="shared" si="1"/>
        <v/>
      </c>
      <c r="L31" s="150"/>
      <c r="M31" s="151"/>
      <c r="N31" s="152"/>
      <c r="O31" s="39" t="str">
        <f t="shared" si="2"/>
        <v/>
      </c>
      <c r="P31" s="40">
        <v>3.5000000000000003E-2</v>
      </c>
      <c r="Q31" s="93" t="str">
        <f t="shared" si="3"/>
        <v/>
      </c>
      <c r="R31" s="93" t="str">
        <f t="shared" si="4"/>
        <v/>
      </c>
      <c r="S31" s="93" t="str">
        <f t="shared" si="5"/>
        <v/>
      </c>
      <c r="T31" s="93" t="str">
        <f t="shared" si="6"/>
        <v/>
      </c>
      <c r="U31" s="95" t="str">
        <f t="shared" si="14"/>
        <v/>
      </c>
      <c r="V31" s="73" t="str">
        <f t="shared" si="7"/>
        <v/>
      </c>
      <c r="W31" s="74" t="str">
        <f t="shared" si="10"/>
        <v/>
      </c>
      <c r="X31" s="72" t="str">
        <f t="shared" si="11"/>
        <v/>
      </c>
      <c r="Y31" s="72" t="str">
        <f t="shared" si="12"/>
        <v/>
      </c>
      <c r="Z31" s="72" t="str">
        <f t="shared" si="15"/>
        <v/>
      </c>
      <c r="AA31" s="75" t="str">
        <f t="shared" si="13"/>
        <v/>
      </c>
    </row>
    <row r="32" spans="1:27" ht="24.95" customHeight="1" thickBot="1" x14ac:dyDescent="0.3">
      <c r="A32" s="46"/>
      <c r="B32" s="47"/>
      <c r="C32" s="47"/>
      <c r="D32" s="47"/>
      <c r="E32" s="52"/>
      <c r="F32" s="52"/>
      <c r="G32" s="38">
        <f t="shared" si="0"/>
        <v>0</v>
      </c>
      <c r="H32" s="54"/>
      <c r="I32" s="48"/>
      <c r="J32" s="48"/>
      <c r="K32" s="43" t="str">
        <f t="shared" si="1"/>
        <v/>
      </c>
      <c r="L32" s="150"/>
      <c r="M32" s="151"/>
      <c r="N32" s="152"/>
      <c r="O32" s="39" t="str">
        <f t="shared" si="2"/>
        <v/>
      </c>
      <c r="P32" s="40">
        <v>3.5000000000000003E-2</v>
      </c>
      <c r="Q32" s="93" t="str">
        <f t="shared" si="3"/>
        <v/>
      </c>
      <c r="R32" s="93" t="str">
        <f t="shared" si="4"/>
        <v/>
      </c>
      <c r="S32" s="93" t="str">
        <f t="shared" si="5"/>
        <v/>
      </c>
      <c r="T32" s="93" t="str">
        <f t="shared" si="6"/>
        <v/>
      </c>
      <c r="U32" s="95" t="str">
        <f t="shared" si="14"/>
        <v/>
      </c>
      <c r="V32" s="73" t="str">
        <f t="shared" si="7"/>
        <v/>
      </c>
      <c r="W32" s="74" t="str">
        <f t="shared" si="10"/>
        <v/>
      </c>
      <c r="X32" s="72" t="str">
        <f t="shared" si="11"/>
        <v/>
      </c>
      <c r="Y32" s="72" t="str">
        <f t="shared" si="12"/>
        <v/>
      </c>
      <c r="Z32" s="72" t="str">
        <f t="shared" si="15"/>
        <v/>
      </c>
      <c r="AA32" s="75" t="str">
        <f t="shared" si="13"/>
        <v/>
      </c>
    </row>
    <row r="33" spans="1:27" ht="24.95" customHeight="1" thickBot="1" x14ac:dyDescent="0.3">
      <c r="A33" s="46"/>
      <c r="B33" s="47"/>
      <c r="C33" s="47"/>
      <c r="D33" s="47"/>
      <c r="E33" s="52"/>
      <c r="F33" s="52"/>
      <c r="G33" s="38">
        <f t="shared" si="0"/>
        <v>0</v>
      </c>
      <c r="H33" s="54"/>
      <c r="I33" s="48"/>
      <c r="J33" s="48"/>
      <c r="K33" s="43" t="str">
        <f t="shared" si="1"/>
        <v/>
      </c>
      <c r="L33" s="150"/>
      <c r="M33" s="151"/>
      <c r="N33" s="152"/>
      <c r="O33" s="39" t="str">
        <f t="shared" si="2"/>
        <v/>
      </c>
      <c r="P33" s="40">
        <v>3.5000000000000003E-2</v>
      </c>
      <c r="Q33" s="93" t="str">
        <f t="shared" si="3"/>
        <v/>
      </c>
      <c r="R33" s="93" t="str">
        <f t="shared" si="4"/>
        <v/>
      </c>
      <c r="S33" s="93" t="str">
        <f t="shared" si="5"/>
        <v/>
      </c>
      <c r="T33" s="93" t="str">
        <f t="shared" si="6"/>
        <v/>
      </c>
      <c r="U33" s="95" t="str">
        <f t="shared" si="14"/>
        <v/>
      </c>
      <c r="V33" s="73" t="str">
        <f t="shared" si="7"/>
        <v/>
      </c>
      <c r="W33" s="74" t="str">
        <f t="shared" si="10"/>
        <v/>
      </c>
      <c r="X33" s="72" t="str">
        <f t="shared" si="11"/>
        <v/>
      </c>
      <c r="Y33" s="72" t="str">
        <f t="shared" si="12"/>
        <v/>
      </c>
      <c r="Z33" s="72" t="str">
        <f t="shared" si="15"/>
        <v/>
      </c>
      <c r="AA33" s="75" t="str">
        <f t="shared" si="13"/>
        <v/>
      </c>
    </row>
    <row r="34" spans="1:27" ht="24.95" customHeight="1" thickBot="1" x14ac:dyDescent="0.3">
      <c r="A34" s="46"/>
      <c r="B34" s="47"/>
      <c r="C34" s="47"/>
      <c r="D34" s="47"/>
      <c r="E34" s="52"/>
      <c r="F34" s="52"/>
      <c r="G34" s="38">
        <f t="shared" si="0"/>
        <v>0</v>
      </c>
      <c r="H34" s="54"/>
      <c r="I34" s="48"/>
      <c r="J34" s="48"/>
      <c r="K34" s="43" t="str">
        <f t="shared" si="1"/>
        <v/>
      </c>
      <c r="L34" s="150"/>
      <c r="M34" s="151"/>
      <c r="N34" s="152"/>
      <c r="O34" s="39" t="str">
        <f t="shared" si="2"/>
        <v/>
      </c>
      <c r="P34" s="40">
        <v>3.5000000000000003E-2</v>
      </c>
      <c r="Q34" s="93" t="str">
        <f t="shared" si="3"/>
        <v/>
      </c>
      <c r="R34" s="93" t="str">
        <f t="shared" si="4"/>
        <v/>
      </c>
      <c r="S34" s="93" t="str">
        <f t="shared" si="5"/>
        <v/>
      </c>
      <c r="T34" s="93" t="str">
        <f t="shared" si="6"/>
        <v/>
      </c>
      <c r="U34" s="95" t="str">
        <f t="shared" si="14"/>
        <v/>
      </c>
      <c r="V34" s="73" t="str">
        <f t="shared" si="7"/>
        <v/>
      </c>
      <c r="W34" s="74" t="str">
        <f t="shared" si="10"/>
        <v/>
      </c>
      <c r="X34" s="72" t="str">
        <f t="shared" si="11"/>
        <v/>
      </c>
      <c r="Y34" s="72" t="str">
        <f t="shared" si="12"/>
        <v/>
      </c>
      <c r="Z34" s="72" t="str">
        <f t="shared" si="15"/>
        <v/>
      </c>
      <c r="AA34" s="75" t="str">
        <f t="shared" si="13"/>
        <v/>
      </c>
    </row>
    <row r="35" spans="1:27" ht="24.95" customHeight="1" thickBot="1" x14ac:dyDescent="0.3">
      <c r="A35" s="46"/>
      <c r="B35" s="47"/>
      <c r="C35" s="47"/>
      <c r="D35" s="47"/>
      <c r="E35" s="52"/>
      <c r="F35" s="52"/>
      <c r="G35" s="38">
        <f t="shared" si="0"/>
        <v>0</v>
      </c>
      <c r="H35" s="54"/>
      <c r="I35" s="48"/>
      <c r="J35" s="48"/>
      <c r="K35" s="43" t="str">
        <f t="shared" si="1"/>
        <v/>
      </c>
      <c r="L35" s="150"/>
      <c r="M35" s="151"/>
      <c r="N35" s="152"/>
      <c r="O35" s="39" t="str">
        <f t="shared" si="2"/>
        <v/>
      </c>
      <c r="P35" s="40">
        <v>3.5000000000000003E-2</v>
      </c>
      <c r="Q35" s="93" t="str">
        <f t="shared" si="3"/>
        <v/>
      </c>
      <c r="R35" s="93" t="str">
        <f t="shared" si="4"/>
        <v/>
      </c>
      <c r="S35" s="93" t="str">
        <f t="shared" si="5"/>
        <v/>
      </c>
      <c r="T35" s="93" t="str">
        <f t="shared" si="6"/>
        <v/>
      </c>
      <c r="U35" s="95" t="str">
        <f t="shared" si="14"/>
        <v/>
      </c>
      <c r="V35" s="73" t="str">
        <f t="shared" si="7"/>
        <v/>
      </c>
      <c r="W35" s="74" t="str">
        <f t="shared" si="10"/>
        <v/>
      </c>
      <c r="X35" s="72" t="str">
        <f t="shared" si="11"/>
        <v/>
      </c>
      <c r="Y35" s="72" t="str">
        <f t="shared" si="12"/>
        <v/>
      </c>
      <c r="Z35" s="72" t="str">
        <f t="shared" si="15"/>
        <v/>
      </c>
      <c r="AA35" s="75" t="str">
        <f t="shared" si="13"/>
        <v/>
      </c>
    </row>
    <row r="36" spans="1:27" ht="24.95" customHeight="1" thickBot="1" x14ac:dyDescent="0.3">
      <c r="A36" s="46"/>
      <c r="B36" s="47"/>
      <c r="C36" s="47"/>
      <c r="D36" s="47"/>
      <c r="E36" s="52"/>
      <c r="F36" s="52"/>
      <c r="G36" s="38">
        <f t="shared" si="0"/>
        <v>0</v>
      </c>
      <c r="H36" s="54"/>
      <c r="I36" s="48"/>
      <c r="J36" s="48"/>
      <c r="K36" s="43" t="str">
        <f t="shared" si="1"/>
        <v/>
      </c>
      <c r="L36" s="150"/>
      <c r="M36" s="151"/>
      <c r="N36" s="152"/>
      <c r="O36" s="39" t="str">
        <f t="shared" si="2"/>
        <v/>
      </c>
      <c r="P36" s="40">
        <v>3.5000000000000003E-2</v>
      </c>
      <c r="Q36" s="93" t="str">
        <f t="shared" si="3"/>
        <v/>
      </c>
      <c r="R36" s="93" t="str">
        <f t="shared" si="4"/>
        <v/>
      </c>
      <c r="S36" s="93" t="str">
        <f t="shared" si="5"/>
        <v/>
      </c>
      <c r="T36" s="93" t="str">
        <f t="shared" si="6"/>
        <v/>
      </c>
      <c r="U36" s="95" t="str">
        <f t="shared" si="14"/>
        <v/>
      </c>
      <c r="V36" s="73" t="str">
        <f t="shared" si="7"/>
        <v/>
      </c>
      <c r="W36" s="74" t="str">
        <f t="shared" si="10"/>
        <v/>
      </c>
      <c r="X36" s="72" t="str">
        <f t="shared" si="11"/>
        <v/>
      </c>
      <c r="Y36" s="72" t="str">
        <f t="shared" si="12"/>
        <v/>
      </c>
      <c r="Z36" s="72" t="str">
        <f t="shared" si="15"/>
        <v/>
      </c>
      <c r="AA36" s="75" t="str">
        <f t="shared" si="13"/>
        <v/>
      </c>
    </row>
    <row r="37" spans="1:27" ht="24.95" customHeight="1" thickBot="1" x14ac:dyDescent="0.3">
      <c r="A37" s="46"/>
      <c r="B37" s="47"/>
      <c r="C37" s="47"/>
      <c r="D37" s="47"/>
      <c r="E37" s="52"/>
      <c r="F37" s="52"/>
      <c r="G37" s="38">
        <f t="shared" si="0"/>
        <v>0</v>
      </c>
      <c r="H37" s="54"/>
      <c r="I37" s="48"/>
      <c r="J37" s="48"/>
      <c r="K37" s="43" t="str">
        <f t="shared" si="1"/>
        <v/>
      </c>
      <c r="L37" s="150"/>
      <c r="M37" s="151"/>
      <c r="N37" s="152"/>
      <c r="O37" s="39" t="str">
        <f t="shared" si="2"/>
        <v/>
      </c>
      <c r="P37" s="40">
        <v>3.5000000000000003E-2</v>
      </c>
      <c r="Q37" s="93" t="str">
        <f t="shared" si="3"/>
        <v/>
      </c>
      <c r="R37" s="93" t="str">
        <f t="shared" si="4"/>
        <v/>
      </c>
      <c r="S37" s="93" t="str">
        <f t="shared" si="5"/>
        <v/>
      </c>
      <c r="T37" s="93" t="str">
        <f t="shared" si="6"/>
        <v/>
      </c>
      <c r="U37" s="95" t="str">
        <f t="shared" si="14"/>
        <v/>
      </c>
      <c r="V37" s="73" t="str">
        <f t="shared" si="7"/>
        <v/>
      </c>
      <c r="W37" s="74" t="str">
        <f t="shared" si="10"/>
        <v/>
      </c>
      <c r="X37" s="72" t="str">
        <f t="shared" si="11"/>
        <v/>
      </c>
      <c r="Y37" s="72" t="str">
        <f t="shared" si="12"/>
        <v/>
      </c>
      <c r="Z37" s="72" t="str">
        <f t="shared" si="15"/>
        <v/>
      </c>
      <c r="AA37" s="75" t="str">
        <f t="shared" si="13"/>
        <v/>
      </c>
    </row>
    <row r="38" spans="1:27" ht="24.95" customHeight="1" thickBot="1" x14ac:dyDescent="0.3">
      <c r="A38" s="46"/>
      <c r="B38" s="47"/>
      <c r="C38" s="47"/>
      <c r="D38" s="47"/>
      <c r="E38" s="52"/>
      <c r="F38" s="52"/>
      <c r="G38" s="38">
        <f t="shared" si="0"/>
        <v>0</v>
      </c>
      <c r="H38" s="54"/>
      <c r="I38" s="48"/>
      <c r="J38" s="48"/>
      <c r="K38" s="43" t="str">
        <f t="shared" si="1"/>
        <v/>
      </c>
      <c r="L38" s="150"/>
      <c r="M38" s="151"/>
      <c r="N38" s="152"/>
      <c r="O38" s="39" t="str">
        <f t="shared" si="2"/>
        <v/>
      </c>
      <c r="P38" s="40">
        <v>3.5000000000000003E-2</v>
      </c>
      <c r="Q38" s="93" t="str">
        <f t="shared" si="3"/>
        <v/>
      </c>
      <c r="R38" s="93" t="str">
        <f t="shared" si="4"/>
        <v/>
      </c>
      <c r="S38" s="93" t="str">
        <f t="shared" si="5"/>
        <v/>
      </c>
      <c r="T38" s="93" t="str">
        <f t="shared" si="6"/>
        <v/>
      </c>
      <c r="U38" s="95" t="str">
        <f t="shared" si="14"/>
        <v/>
      </c>
      <c r="V38" s="73" t="str">
        <f t="shared" si="7"/>
        <v/>
      </c>
      <c r="W38" s="74" t="str">
        <f t="shared" si="10"/>
        <v/>
      </c>
      <c r="X38" s="72" t="str">
        <f t="shared" si="11"/>
        <v/>
      </c>
      <c r="Y38" s="72" t="str">
        <f t="shared" si="12"/>
        <v/>
      </c>
      <c r="Z38" s="72" t="str">
        <f t="shared" si="15"/>
        <v/>
      </c>
      <c r="AA38" s="75" t="str">
        <f t="shared" si="13"/>
        <v/>
      </c>
    </row>
    <row r="39" spans="1:27" ht="24.95" customHeight="1" thickBot="1" x14ac:dyDescent="0.3">
      <c r="A39" s="46"/>
      <c r="B39" s="47"/>
      <c r="C39" s="47"/>
      <c r="D39" s="47"/>
      <c r="E39" s="52"/>
      <c r="F39" s="52"/>
      <c r="G39" s="38">
        <f t="shared" si="0"/>
        <v>0</v>
      </c>
      <c r="H39" s="54"/>
      <c r="I39" s="48"/>
      <c r="J39" s="48"/>
      <c r="K39" s="43" t="str">
        <f t="shared" si="1"/>
        <v/>
      </c>
      <c r="L39" s="150"/>
      <c r="M39" s="151"/>
      <c r="N39" s="152"/>
      <c r="O39" s="39" t="str">
        <f t="shared" si="2"/>
        <v/>
      </c>
      <c r="P39" s="40">
        <v>3.5000000000000003E-2</v>
      </c>
      <c r="Q39" s="93" t="str">
        <f t="shared" si="3"/>
        <v/>
      </c>
      <c r="R39" s="93" t="str">
        <f t="shared" si="4"/>
        <v/>
      </c>
      <c r="S39" s="93" t="str">
        <f t="shared" si="5"/>
        <v/>
      </c>
      <c r="T39" s="93" t="str">
        <f t="shared" si="6"/>
        <v/>
      </c>
      <c r="U39" s="95" t="str">
        <f t="shared" si="14"/>
        <v/>
      </c>
      <c r="V39" s="73" t="str">
        <f t="shared" si="7"/>
        <v/>
      </c>
      <c r="W39" s="74" t="str">
        <f t="shared" si="10"/>
        <v/>
      </c>
      <c r="X39" s="72" t="str">
        <f t="shared" si="11"/>
        <v/>
      </c>
      <c r="Y39" s="72" t="str">
        <f t="shared" si="12"/>
        <v/>
      </c>
      <c r="Z39" s="72" t="str">
        <f t="shared" si="15"/>
        <v/>
      </c>
      <c r="AA39" s="75" t="str">
        <f t="shared" si="13"/>
        <v/>
      </c>
    </row>
    <row r="40" spans="1:27" ht="24.95" customHeight="1" thickBot="1" x14ac:dyDescent="0.3">
      <c r="A40" s="46"/>
      <c r="B40" s="47"/>
      <c r="C40" s="47"/>
      <c r="D40" s="47"/>
      <c r="E40" s="52"/>
      <c r="F40" s="52"/>
      <c r="G40" s="38">
        <f t="shared" si="0"/>
        <v>0</v>
      </c>
      <c r="H40" s="54"/>
      <c r="I40" s="48"/>
      <c r="J40" s="48"/>
      <c r="K40" s="43" t="str">
        <f t="shared" si="1"/>
        <v/>
      </c>
      <c r="L40" s="150"/>
      <c r="M40" s="151"/>
      <c r="N40" s="152"/>
      <c r="O40" s="39" t="str">
        <f t="shared" si="2"/>
        <v/>
      </c>
      <c r="P40" s="40">
        <v>3.5000000000000003E-2</v>
      </c>
      <c r="Q40" s="93" t="str">
        <f t="shared" si="3"/>
        <v/>
      </c>
      <c r="R40" s="93" t="str">
        <f>IF(Q40="","",ROUND((Q40*10/100),2))</f>
        <v/>
      </c>
      <c r="S40" s="93" t="str">
        <f t="shared" si="5"/>
        <v/>
      </c>
      <c r="T40" s="93" t="str">
        <f t="shared" si="6"/>
        <v/>
      </c>
      <c r="U40" s="95" t="str">
        <f t="shared" si="14"/>
        <v/>
      </c>
      <c r="V40" s="73" t="str">
        <f t="shared" si="7"/>
        <v/>
      </c>
      <c r="W40" s="74" t="str">
        <f t="shared" si="10"/>
        <v/>
      </c>
      <c r="X40" s="72" t="str">
        <f t="shared" si="11"/>
        <v/>
      </c>
      <c r="Y40" s="72" t="str">
        <f t="shared" si="12"/>
        <v/>
      </c>
      <c r="Z40" s="72" t="str">
        <f t="shared" si="15"/>
        <v/>
      </c>
      <c r="AA40" s="75" t="str">
        <f t="shared" si="13"/>
        <v/>
      </c>
    </row>
    <row r="41" spans="1:27" ht="24.95" customHeight="1" thickBot="1" x14ac:dyDescent="0.3">
      <c r="A41" s="46"/>
      <c r="B41" s="47"/>
      <c r="C41" s="47"/>
      <c r="D41" s="47"/>
      <c r="E41" s="52"/>
      <c r="F41" s="52"/>
      <c r="G41" s="38">
        <f t="shared" si="0"/>
        <v>0</v>
      </c>
      <c r="H41" s="54"/>
      <c r="I41" s="48"/>
      <c r="J41" s="48"/>
      <c r="K41" s="43" t="str">
        <f t="shared" si="1"/>
        <v/>
      </c>
      <c r="L41" s="150"/>
      <c r="M41" s="151"/>
      <c r="N41" s="152"/>
      <c r="O41" s="39" t="str">
        <f t="shared" si="2"/>
        <v/>
      </c>
      <c r="P41" s="40">
        <v>3.5000000000000003E-2</v>
      </c>
      <c r="Q41" s="93" t="str">
        <f t="shared" si="3"/>
        <v/>
      </c>
      <c r="R41" s="93" t="str">
        <f t="shared" si="4"/>
        <v/>
      </c>
      <c r="S41" s="93" t="str">
        <f t="shared" si="5"/>
        <v/>
      </c>
      <c r="T41" s="93" t="str">
        <f t="shared" si="6"/>
        <v/>
      </c>
      <c r="U41" s="95" t="str">
        <f t="shared" si="14"/>
        <v/>
      </c>
      <c r="V41" s="73" t="str">
        <f t="shared" si="7"/>
        <v/>
      </c>
      <c r="W41" s="74" t="str">
        <f t="shared" si="10"/>
        <v/>
      </c>
      <c r="X41" s="72" t="str">
        <f t="shared" si="11"/>
        <v/>
      </c>
      <c r="Y41" s="72" t="str">
        <f t="shared" si="12"/>
        <v/>
      </c>
      <c r="Z41" s="72" t="str">
        <f t="shared" si="15"/>
        <v/>
      </c>
      <c r="AA41" s="75" t="str">
        <f t="shared" si="13"/>
        <v/>
      </c>
    </row>
    <row r="42" spans="1:27" ht="24.95" customHeight="1" thickBot="1" x14ac:dyDescent="0.3">
      <c r="A42" s="46"/>
      <c r="B42" s="47"/>
      <c r="C42" s="47"/>
      <c r="D42" s="47"/>
      <c r="E42" s="52"/>
      <c r="F42" s="52"/>
      <c r="G42" s="38">
        <f t="shared" si="0"/>
        <v>0</v>
      </c>
      <c r="H42" s="54"/>
      <c r="I42" s="48"/>
      <c r="J42" s="48"/>
      <c r="K42" s="43" t="str">
        <f t="shared" si="1"/>
        <v/>
      </c>
      <c r="L42" s="150"/>
      <c r="M42" s="151"/>
      <c r="N42" s="152"/>
      <c r="O42" s="39" t="str">
        <f t="shared" si="2"/>
        <v/>
      </c>
      <c r="P42" s="40">
        <v>3.5000000000000003E-2</v>
      </c>
      <c r="Q42" s="93" t="str">
        <f t="shared" si="3"/>
        <v/>
      </c>
      <c r="R42" s="93" t="str">
        <f t="shared" si="4"/>
        <v/>
      </c>
      <c r="S42" s="93" t="str">
        <f t="shared" si="5"/>
        <v/>
      </c>
      <c r="T42" s="93" t="str">
        <f t="shared" si="6"/>
        <v/>
      </c>
      <c r="U42" s="95" t="str">
        <f t="shared" si="14"/>
        <v/>
      </c>
      <c r="V42" s="73" t="str">
        <f t="shared" si="7"/>
        <v/>
      </c>
      <c r="W42" s="74" t="str">
        <f t="shared" si="10"/>
        <v/>
      </c>
      <c r="X42" s="72" t="str">
        <f t="shared" si="11"/>
        <v/>
      </c>
      <c r="Y42" s="72" t="str">
        <f t="shared" si="12"/>
        <v/>
      </c>
      <c r="Z42" s="72" t="str">
        <f t="shared" si="15"/>
        <v/>
      </c>
      <c r="AA42" s="75" t="str">
        <f t="shared" si="13"/>
        <v/>
      </c>
    </row>
    <row r="43" spans="1:27" ht="24.95" customHeight="1" thickBot="1" x14ac:dyDescent="0.3">
      <c r="A43" s="46"/>
      <c r="B43" s="47"/>
      <c r="C43" s="47"/>
      <c r="D43" s="47"/>
      <c r="E43" s="52"/>
      <c r="F43" s="52"/>
      <c r="G43" s="38">
        <f t="shared" si="0"/>
        <v>0</v>
      </c>
      <c r="H43" s="54"/>
      <c r="I43" s="48"/>
      <c r="J43" s="48"/>
      <c r="K43" s="43" t="str">
        <f t="shared" si="1"/>
        <v/>
      </c>
      <c r="L43" s="150"/>
      <c r="M43" s="151"/>
      <c r="N43" s="152"/>
      <c r="O43" s="39" t="str">
        <f t="shared" si="2"/>
        <v/>
      </c>
      <c r="P43" s="40">
        <v>3.5000000000000003E-2</v>
      </c>
      <c r="Q43" s="93" t="str">
        <f t="shared" si="3"/>
        <v/>
      </c>
      <c r="R43" s="93" t="str">
        <f t="shared" si="4"/>
        <v/>
      </c>
      <c r="S43" s="93" t="str">
        <f t="shared" si="5"/>
        <v/>
      </c>
      <c r="T43" s="93" t="str">
        <f t="shared" si="6"/>
        <v/>
      </c>
      <c r="U43" s="95" t="str">
        <f t="shared" si="14"/>
        <v/>
      </c>
      <c r="V43" s="73" t="str">
        <f t="shared" si="7"/>
        <v/>
      </c>
      <c r="W43" s="74" t="str">
        <f t="shared" si="10"/>
        <v/>
      </c>
      <c r="X43" s="72" t="str">
        <f t="shared" si="11"/>
        <v/>
      </c>
      <c r="Y43" s="72" t="str">
        <f t="shared" si="12"/>
        <v/>
      </c>
      <c r="Z43" s="72" t="str">
        <f t="shared" si="15"/>
        <v/>
      </c>
      <c r="AA43" s="75" t="str">
        <f t="shared" si="13"/>
        <v/>
      </c>
    </row>
    <row r="44" spans="1:27" ht="24.95" customHeight="1" thickBot="1" x14ac:dyDescent="0.3">
      <c r="A44" s="46"/>
      <c r="B44" s="47"/>
      <c r="C44" s="47"/>
      <c r="D44" s="47"/>
      <c r="E44" s="52"/>
      <c r="F44" s="52"/>
      <c r="G44" s="38">
        <f t="shared" si="0"/>
        <v>0</v>
      </c>
      <c r="H44" s="54"/>
      <c r="I44" s="48"/>
      <c r="J44" s="48"/>
      <c r="K44" s="43" t="str">
        <f t="shared" si="1"/>
        <v/>
      </c>
      <c r="L44" s="150"/>
      <c r="M44" s="151"/>
      <c r="N44" s="152"/>
      <c r="O44" s="39" t="str">
        <f t="shared" si="2"/>
        <v/>
      </c>
      <c r="P44" s="40">
        <v>3.5000000000000003E-2</v>
      </c>
      <c r="Q44" s="93" t="str">
        <f t="shared" si="3"/>
        <v/>
      </c>
      <c r="R44" s="93" t="str">
        <f t="shared" si="4"/>
        <v/>
      </c>
      <c r="S44" s="93" t="str">
        <f t="shared" si="5"/>
        <v/>
      </c>
      <c r="T44" s="93" t="str">
        <f t="shared" si="6"/>
        <v/>
      </c>
      <c r="U44" s="95" t="str">
        <f t="shared" si="14"/>
        <v/>
      </c>
      <c r="V44" s="73" t="str">
        <f t="shared" si="7"/>
        <v/>
      </c>
      <c r="W44" s="74" t="str">
        <f t="shared" si="10"/>
        <v/>
      </c>
      <c r="X44" s="72" t="str">
        <f t="shared" si="11"/>
        <v/>
      </c>
      <c r="Y44" s="72" t="str">
        <f t="shared" si="12"/>
        <v/>
      </c>
      <c r="Z44" s="72" t="str">
        <f t="shared" si="15"/>
        <v/>
      </c>
      <c r="AA44" s="75" t="str">
        <f t="shared" si="13"/>
        <v/>
      </c>
    </row>
    <row r="45" spans="1:27" ht="24.95" customHeight="1" thickBot="1" x14ac:dyDescent="0.3">
      <c r="A45" s="46"/>
      <c r="B45" s="47"/>
      <c r="C45" s="47"/>
      <c r="D45" s="47"/>
      <c r="E45" s="52"/>
      <c r="F45" s="52"/>
      <c r="G45" s="38">
        <f t="shared" si="0"/>
        <v>0</v>
      </c>
      <c r="H45" s="54"/>
      <c r="I45" s="48"/>
      <c r="J45" s="48"/>
      <c r="K45" s="43" t="str">
        <f t="shared" si="1"/>
        <v/>
      </c>
      <c r="L45" s="150"/>
      <c r="M45" s="151"/>
      <c r="N45" s="152"/>
      <c r="O45" s="39" t="str">
        <f t="shared" si="2"/>
        <v/>
      </c>
      <c r="P45" s="40">
        <v>3.5000000000000003E-2</v>
      </c>
      <c r="Q45" s="93" t="str">
        <f t="shared" si="3"/>
        <v/>
      </c>
      <c r="R45" s="93" t="str">
        <f t="shared" si="4"/>
        <v/>
      </c>
      <c r="S45" s="93" t="str">
        <f t="shared" si="5"/>
        <v/>
      </c>
      <c r="T45" s="93" t="str">
        <f t="shared" si="6"/>
        <v/>
      </c>
      <c r="U45" s="95" t="str">
        <f t="shared" si="14"/>
        <v/>
      </c>
      <c r="V45" s="73" t="str">
        <f t="shared" si="7"/>
        <v/>
      </c>
      <c r="W45" s="74" t="str">
        <f t="shared" si="10"/>
        <v/>
      </c>
      <c r="X45" s="72" t="str">
        <f t="shared" si="11"/>
        <v/>
      </c>
      <c r="Y45" s="72" t="str">
        <f t="shared" si="12"/>
        <v/>
      </c>
      <c r="Z45" s="72" t="str">
        <f t="shared" si="15"/>
        <v/>
      </c>
      <c r="AA45" s="75" t="str">
        <f t="shared" si="13"/>
        <v/>
      </c>
    </row>
    <row r="46" spans="1:27" ht="24.95" customHeight="1" thickBot="1" x14ac:dyDescent="0.3">
      <c r="A46" s="46"/>
      <c r="B46" s="47"/>
      <c r="C46" s="47"/>
      <c r="D46" s="47"/>
      <c r="E46" s="52"/>
      <c r="F46" s="52"/>
      <c r="G46" s="38">
        <f t="shared" si="0"/>
        <v>0</v>
      </c>
      <c r="H46" s="54"/>
      <c r="I46" s="48"/>
      <c r="J46" s="48"/>
      <c r="K46" s="43" t="str">
        <f t="shared" si="1"/>
        <v/>
      </c>
      <c r="L46" s="150"/>
      <c r="M46" s="151"/>
      <c r="N46" s="152"/>
      <c r="O46" s="39" t="str">
        <f t="shared" si="2"/>
        <v/>
      </c>
      <c r="P46" s="40">
        <v>3.5000000000000003E-2</v>
      </c>
      <c r="Q46" s="93" t="str">
        <f t="shared" si="3"/>
        <v/>
      </c>
      <c r="R46" s="93" t="str">
        <f t="shared" si="4"/>
        <v/>
      </c>
      <c r="S46" s="93" t="str">
        <f t="shared" si="5"/>
        <v/>
      </c>
      <c r="T46" s="93" t="str">
        <f t="shared" si="6"/>
        <v/>
      </c>
      <c r="U46" s="95" t="str">
        <f t="shared" si="14"/>
        <v/>
      </c>
      <c r="V46" s="73" t="str">
        <f t="shared" si="7"/>
        <v/>
      </c>
      <c r="W46" s="74" t="str">
        <f t="shared" si="10"/>
        <v/>
      </c>
      <c r="X46" s="72" t="str">
        <f t="shared" si="11"/>
        <v/>
      </c>
      <c r="Y46" s="72" t="str">
        <f t="shared" si="12"/>
        <v/>
      </c>
      <c r="Z46" s="72" t="str">
        <f t="shared" si="15"/>
        <v/>
      </c>
      <c r="AA46" s="75" t="str">
        <f t="shared" si="13"/>
        <v/>
      </c>
    </row>
    <row r="47" spans="1:27" ht="24.95" customHeight="1" thickBot="1" x14ac:dyDescent="0.3">
      <c r="A47" s="46"/>
      <c r="B47" s="47"/>
      <c r="C47" s="47"/>
      <c r="D47" s="47"/>
      <c r="E47" s="52"/>
      <c r="F47" s="52"/>
      <c r="G47" s="38">
        <f t="shared" si="0"/>
        <v>0</v>
      </c>
      <c r="H47" s="54"/>
      <c r="I47" s="48"/>
      <c r="J47" s="48"/>
      <c r="K47" s="43" t="str">
        <f t="shared" si="1"/>
        <v/>
      </c>
      <c r="L47" s="150"/>
      <c r="M47" s="151"/>
      <c r="N47" s="152"/>
      <c r="O47" s="39" t="str">
        <f t="shared" si="2"/>
        <v/>
      </c>
      <c r="P47" s="40">
        <v>3.5000000000000003E-2</v>
      </c>
      <c r="Q47" s="93" t="str">
        <f t="shared" si="3"/>
        <v/>
      </c>
      <c r="R47" s="93" t="str">
        <f t="shared" si="4"/>
        <v/>
      </c>
      <c r="S47" s="93" t="str">
        <f t="shared" si="5"/>
        <v/>
      </c>
      <c r="T47" s="93" t="str">
        <f t="shared" si="6"/>
        <v/>
      </c>
      <c r="U47" s="95" t="str">
        <f t="shared" si="14"/>
        <v/>
      </c>
      <c r="V47" s="73" t="str">
        <f t="shared" si="7"/>
        <v/>
      </c>
      <c r="W47" s="74" t="str">
        <f t="shared" si="10"/>
        <v/>
      </c>
      <c r="X47" s="72" t="str">
        <f t="shared" si="11"/>
        <v/>
      </c>
      <c r="Y47" s="72" t="str">
        <f t="shared" si="12"/>
        <v/>
      </c>
      <c r="Z47" s="72" t="str">
        <f t="shared" si="15"/>
        <v/>
      </c>
      <c r="AA47" s="75" t="str">
        <f t="shared" si="13"/>
        <v/>
      </c>
    </row>
    <row r="48" spans="1:27" ht="24.95" customHeight="1" thickBot="1" x14ac:dyDescent="0.3">
      <c r="A48" s="46"/>
      <c r="B48" s="47"/>
      <c r="C48" s="47"/>
      <c r="D48" s="47"/>
      <c r="E48" s="52"/>
      <c r="F48" s="52"/>
      <c r="G48" s="38">
        <f t="shared" si="0"/>
        <v>0</v>
      </c>
      <c r="H48" s="54"/>
      <c r="I48" s="48"/>
      <c r="J48" s="48"/>
      <c r="K48" s="43" t="str">
        <f t="shared" si="1"/>
        <v/>
      </c>
      <c r="L48" s="150"/>
      <c r="M48" s="151"/>
      <c r="N48" s="152"/>
      <c r="O48" s="39" t="str">
        <f t="shared" si="2"/>
        <v/>
      </c>
      <c r="P48" s="40">
        <v>3.5000000000000003E-2</v>
      </c>
      <c r="Q48" s="93" t="str">
        <f t="shared" si="3"/>
        <v/>
      </c>
      <c r="R48" s="93" t="str">
        <f t="shared" si="4"/>
        <v/>
      </c>
      <c r="S48" s="93" t="str">
        <f t="shared" si="5"/>
        <v/>
      </c>
      <c r="T48" s="93" t="str">
        <f>IF(Q48="","",ROUND((Q48*200/100),2))</f>
        <v/>
      </c>
      <c r="U48" s="95" t="str">
        <f t="shared" si="14"/>
        <v/>
      </c>
      <c r="V48" s="73" t="str">
        <f t="shared" si="7"/>
        <v/>
      </c>
      <c r="W48" s="74" t="str">
        <f t="shared" si="10"/>
        <v/>
      </c>
      <c r="X48" s="72" t="str">
        <f t="shared" si="11"/>
        <v/>
      </c>
      <c r="Y48" s="72" t="str">
        <f t="shared" si="12"/>
        <v/>
      </c>
      <c r="Z48" s="72" t="str">
        <f>IF(S48="","",S48*G48*J48)</f>
        <v/>
      </c>
      <c r="AA48" s="75" t="str">
        <f t="shared" si="13"/>
        <v/>
      </c>
    </row>
    <row r="49" spans="1:27" ht="24.95" customHeight="1" thickBot="1" x14ac:dyDescent="0.3">
      <c r="A49" s="46"/>
      <c r="B49" s="47"/>
      <c r="C49" s="47"/>
      <c r="D49" s="47"/>
      <c r="E49" s="52"/>
      <c r="F49" s="52"/>
      <c r="G49" s="38">
        <f t="shared" si="0"/>
        <v>0</v>
      </c>
      <c r="H49" s="54"/>
      <c r="I49" s="48"/>
      <c r="J49" s="48"/>
      <c r="K49" s="43" t="str">
        <f t="shared" si="1"/>
        <v/>
      </c>
      <c r="L49" s="150"/>
      <c r="M49" s="151"/>
      <c r="N49" s="152"/>
      <c r="O49" s="39" t="str">
        <f t="shared" si="2"/>
        <v/>
      </c>
      <c r="P49" s="40">
        <v>3.5000000000000003E-2</v>
      </c>
      <c r="Q49" s="93" t="str">
        <f t="shared" si="3"/>
        <v/>
      </c>
      <c r="R49" s="93" t="str">
        <f t="shared" si="4"/>
        <v/>
      </c>
      <c r="S49" s="93" t="str">
        <f t="shared" si="5"/>
        <v/>
      </c>
      <c r="T49" s="93" t="str">
        <f t="shared" si="6"/>
        <v/>
      </c>
      <c r="U49" s="95" t="str">
        <f t="shared" si="14"/>
        <v/>
      </c>
      <c r="V49" s="73" t="str">
        <f t="shared" si="7"/>
        <v/>
      </c>
      <c r="W49" s="74" t="str">
        <f t="shared" si="10"/>
        <v/>
      </c>
      <c r="X49" s="72" t="str">
        <f t="shared" si="11"/>
        <v/>
      </c>
      <c r="Y49" s="72" t="str">
        <f t="shared" si="12"/>
        <v/>
      </c>
      <c r="Z49" s="72" t="str">
        <f t="shared" si="15"/>
        <v/>
      </c>
      <c r="AA49" s="75" t="str">
        <f t="shared" si="13"/>
        <v/>
      </c>
    </row>
    <row r="50" spans="1:27" ht="24.95" customHeight="1" thickBot="1" x14ac:dyDescent="0.3">
      <c r="A50" s="104"/>
      <c r="B50" s="105"/>
      <c r="C50" s="105"/>
      <c r="D50" s="105"/>
      <c r="E50" s="106"/>
      <c r="F50" s="106"/>
      <c r="G50" s="107">
        <f t="shared" si="0"/>
        <v>0</v>
      </c>
      <c r="H50" s="108"/>
      <c r="I50" s="109"/>
      <c r="J50" s="109"/>
      <c r="K50" s="128" t="str">
        <f t="shared" si="1"/>
        <v/>
      </c>
      <c r="L50" s="202"/>
      <c r="M50" s="203"/>
      <c r="N50" s="204"/>
      <c r="O50" s="110" t="str">
        <f t="shared" si="2"/>
        <v/>
      </c>
      <c r="P50" s="111">
        <v>3.5000000000000003E-2</v>
      </c>
      <c r="Q50" s="93" t="str">
        <f t="shared" si="3"/>
        <v/>
      </c>
      <c r="R50" s="93" t="str">
        <f t="shared" si="4"/>
        <v/>
      </c>
      <c r="S50" s="93" t="str">
        <f t="shared" si="5"/>
        <v/>
      </c>
      <c r="T50" s="93" t="str">
        <f t="shared" si="6"/>
        <v/>
      </c>
      <c r="U50" s="95" t="str">
        <f t="shared" si="14"/>
        <v/>
      </c>
      <c r="V50" s="73" t="str">
        <f t="shared" si="7"/>
        <v/>
      </c>
      <c r="W50" s="74" t="str">
        <f t="shared" si="10"/>
        <v/>
      </c>
      <c r="X50" s="72" t="str">
        <f t="shared" si="11"/>
        <v/>
      </c>
      <c r="Y50" s="72" t="str">
        <f t="shared" si="12"/>
        <v/>
      </c>
      <c r="Z50" s="72" t="str">
        <f t="shared" si="15"/>
        <v/>
      </c>
      <c r="AA50" s="75" t="str">
        <f t="shared" si="13"/>
        <v/>
      </c>
    </row>
    <row r="51" spans="1:27" ht="24.95" customHeight="1" thickBot="1" x14ac:dyDescent="0.3">
      <c r="A51" s="138" t="s">
        <v>30</v>
      </c>
      <c r="B51" s="199" t="s">
        <v>30</v>
      </c>
      <c r="C51" s="200"/>
      <c r="D51" s="139" t="s">
        <v>30</v>
      </c>
      <c r="E51" s="139" t="s">
        <v>30</v>
      </c>
      <c r="F51" s="139" t="s">
        <v>31</v>
      </c>
      <c r="G51" s="140" t="s">
        <v>30</v>
      </c>
      <c r="H51" s="141">
        <f>SUM(H16:H50)</f>
        <v>0</v>
      </c>
      <c r="I51" s="142">
        <f>SUM(I16:I50)</f>
        <v>0</v>
      </c>
      <c r="J51" s="142">
        <f>SUM(J16:J50)</f>
        <v>0</v>
      </c>
      <c r="K51" s="142">
        <f>SUM(K16:K50)</f>
        <v>0</v>
      </c>
      <c r="L51" s="199" t="s">
        <v>30</v>
      </c>
      <c r="M51" s="201"/>
      <c r="N51" s="201"/>
      <c r="O51" s="143" t="e">
        <f>AVERAGEIF(O16:O50,"&lt;&gt;0")</f>
        <v>#DIV/0!</v>
      </c>
      <c r="P51" s="116" t="s">
        <v>30</v>
      </c>
      <c r="Q51" s="115" t="s">
        <v>30</v>
      </c>
      <c r="R51" s="115" t="s">
        <v>30</v>
      </c>
      <c r="S51" s="115" t="s">
        <v>30</v>
      </c>
      <c r="T51" s="115" t="s">
        <v>30</v>
      </c>
      <c r="U51" s="117"/>
      <c r="V51" s="103">
        <f>SUM(V16:V50)</f>
        <v>0</v>
      </c>
      <c r="W51" s="42">
        <f t="shared" ref="W51:AA51" si="16">SUM(W16:W50)</f>
        <v>0</v>
      </c>
      <c r="X51" s="39">
        <f t="shared" si="16"/>
        <v>0</v>
      </c>
      <c r="Y51" s="39">
        <f t="shared" si="16"/>
        <v>0</v>
      </c>
      <c r="Z51" s="39">
        <f t="shared" si="16"/>
        <v>0</v>
      </c>
      <c r="AA51" s="41">
        <f t="shared" si="16"/>
        <v>0</v>
      </c>
    </row>
    <row r="52" spans="1:27" ht="24.95" customHeight="1" thickBot="1" x14ac:dyDescent="0.3">
      <c r="A52" s="112"/>
      <c r="B52" s="113"/>
      <c r="C52" s="113"/>
      <c r="D52" s="112"/>
      <c r="E52" s="114"/>
      <c r="F52" s="134"/>
      <c r="G52" s="130"/>
      <c r="H52" s="131"/>
      <c r="I52" s="132"/>
      <c r="J52" s="132"/>
      <c r="K52" s="123"/>
      <c r="L52" s="124"/>
      <c r="M52" s="124"/>
      <c r="N52" s="124"/>
      <c r="O52" s="125"/>
      <c r="P52" s="149"/>
      <c r="Q52" s="119"/>
      <c r="R52" s="119"/>
      <c r="S52" s="119"/>
      <c r="T52" s="119"/>
      <c r="U52" s="119"/>
      <c r="V52" s="118"/>
      <c r="W52" s="120"/>
      <c r="X52" s="121"/>
      <c r="Y52" s="121"/>
      <c r="Z52" s="121"/>
      <c r="AA52" s="121"/>
    </row>
    <row r="53" spans="1:27" ht="24.95" customHeight="1" thickBot="1" x14ac:dyDescent="0.3">
      <c r="A53" s="44"/>
      <c r="B53" s="44"/>
      <c r="C53" s="44"/>
      <c r="D53" s="44"/>
      <c r="E53" s="133"/>
      <c r="F53" s="162" t="s">
        <v>40</v>
      </c>
      <c r="G53" s="160" t="s">
        <v>36</v>
      </c>
      <c r="H53" s="161"/>
      <c r="I53" s="161"/>
      <c r="J53" s="137">
        <f>(G16*J16)+(G17*J17)+(G18*J18)+(G19*J19)+(G20*J20)+(G21*J21)+(G22*J22)+(G23*J23)+(G24*J24)+(G25*J25)+(G26*J26)+(G27*J27)+(G28*J28)+(G29*J29)+(G30*J30)+(G31*J31)+(G32*J32)+(G33*J33)+(G34*J34)+(G35*J35)+(G36*J36)+(G37*J37)+(G38*J38)+(G39*J39)+(G40*J40)+(G41*J41)+(G42*J42)+(G43*J43)+(G44*J44)+(G45*J45)+(G46*J46)+(G47*J47)+(G48*J48)+(G49*J49)+(G50*J50)</f>
        <v>0</v>
      </c>
      <c r="K53" s="129"/>
      <c r="L53" s="122"/>
      <c r="M53" s="122"/>
      <c r="N53" s="122"/>
      <c r="O53" s="148"/>
      <c r="P53" s="211" t="s">
        <v>32</v>
      </c>
      <c r="Q53" s="212"/>
      <c r="R53" s="205"/>
      <c r="S53" s="206"/>
      <c r="T53" s="207"/>
      <c r="U53" s="207"/>
      <c r="V53" s="207"/>
      <c r="W53" s="208"/>
      <c r="X53" s="122"/>
      <c r="Y53" s="122"/>
      <c r="Z53" s="122"/>
      <c r="AA53" s="122"/>
    </row>
    <row r="54" spans="1:27" ht="24.95" customHeight="1" thickBot="1" x14ac:dyDescent="0.3">
      <c r="A54" s="44"/>
      <c r="B54" s="44"/>
      <c r="C54" s="44"/>
      <c r="D54" s="44"/>
      <c r="E54" s="133"/>
      <c r="F54" s="163"/>
      <c r="G54" s="160" t="s">
        <v>37</v>
      </c>
      <c r="H54" s="161"/>
      <c r="I54" s="161"/>
      <c r="J54" s="137">
        <f>J55-J53</f>
        <v>0</v>
      </c>
      <c r="K54" s="129"/>
      <c r="L54" s="135"/>
      <c r="M54" s="122"/>
      <c r="N54" s="122"/>
      <c r="O54" s="148"/>
      <c r="P54" s="167"/>
      <c r="Q54" s="168"/>
      <c r="R54" s="171"/>
      <c r="S54" s="172"/>
      <c r="T54" s="172"/>
      <c r="U54" s="172"/>
      <c r="V54" s="172"/>
      <c r="W54" s="173"/>
      <c r="X54" s="122"/>
      <c r="Y54" s="122"/>
      <c r="Z54" s="122"/>
      <c r="AA54" s="122"/>
    </row>
    <row r="55" spans="1:27" ht="24.95" hidden="1" customHeight="1" thickBot="1" x14ac:dyDescent="0.3">
      <c r="A55" s="44"/>
      <c r="B55" s="44"/>
      <c r="C55" s="44"/>
      <c r="D55" s="44"/>
      <c r="E55" s="133"/>
      <c r="F55" s="163"/>
      <c r="G55" s="165" t="s">
        <v>41</v>
      </c>
      <c r="H55" s="166"/>
      <c r="I55" s="166"/>
      <c r="J55" s="136">
        <f>(G16*I16)+(G17*I17)+(G18*I18)+(G19*I19)+(G20*I20)+(G21*I21)+(G22*I22)+(G23*I23)+(G24*I24)+(G25*I25)+(G26*I26)+(G27*I27)+(G28*I28)+(G29*I29)+(G30*I30)+(G31*I31)+(G32*I32)+(G33*I33)+(G34*I34)+(G35*I35)+(G36*I36)+(G37*I37)+(G38*I38)+(G39*I39)+(G40*I40)+(G41*I41)+(G42*I42)+(G43*I43)+(G44*I44)+(G45*I45)+(G46*I46)+(G47*I47)+(G48*I48)+(G49*I49)+(G50*I50)</f>
        <v>0</v>
      </c>
      <c r="K55" s="129"/>
      <c r="L55" s="122"/>
      <c r="M55" s="122"/>
      <c r="N55" s="122"/>
      <c r="O55" s="148"/>
      <c r="P55" s="167"/>
      <c r="Q55" s="168"/>
      <c r="R55" s="171"/>
      <c r="S55" s="172"/>
      <c r="T55" s="172"/>
      <c r="U55" s="172"/>
      <c r="V55" s="172"/>
      <c r="W55" s="173"/>
      <c r="X55" s="122"/>
      <c r="Y55" s="122"/>
      <c r="Z55" s="122"/>
      <c r="AA55" s="122"/>
    </row>
    <row r="56" spans="1:27" ht="24.95" customHeight="1" thickBot="1" x14ac:dyDescent="0.3">
      <c r="A56" s="44"/>
      <c r="B56" s="44"/>
      <c r="C56" s="44"/>
      <c r="D56" s="44"/>
      <c r="E56" s="133"/>
      <c r="F56" s="163"/>
      <c r="G56" s="160" t="s">
        <v>38</v>
      </c>
      <c r="H56" s="161"/>
      <c r="I56" s="161"/>
      <c r="J56" s="137">
        <f>I51</f>
        <v>0</v>
      </c>
      <c r="K56" s="129"/>
      <c r="L56" s="122"/>
      <c r="M56" s="122"/>
      <c r="N56" s="122"/>
      <c r="O56" s="148"/>
      <c r="P56" s="167"/>
      <c r="Q56" s="168"/>
      <c r="R56" s="171"/>
      <c r="S56" s="172"/>
      <c r="T56" s="172"/>
      <c r="U56" s="172"/>
      <c r="V56" s="172"/>
      <c r="W56" s="173"/>
      <c r="X56" s="122"/>
      <c r="Y56" s="122"/>
      <c r="Z56" s="122"/>
      <c r="AA56" s="122"/>
    </row>
    <row r="57" spans="1:27" ht="24.95" customHeight="1" thickBot="1" x14ac:dyDescent="0.3">
      <c r="A57" s="44"/>
      <c r="B57" s="44"/>
      <c r="C57" s="44"/>
      <c r="D57" s="44"/>
      <c r="E57" s="133"/>
      <c r="F57" s="164"/>
      <c r="G57" s="160" t="s">
        <v>39</v>
      </c>
      <c r="H57" s="161"/>
      <c r="I57" s="161"/>
      <c r="J57" s="137">
        <f>J51</f>
        <v>0</v>
      </c>
      <c r="K57" s="129"/>
      <c r="L57" s="122"/>
      <c r="M57" s="122"/>
      <c r="N57" s="122"/>
      <c r="O57" s="148"/>
      <c r="P57" s="169"/>
      <c r="Q57" s="170"/>
      <c r="R57" s="174"/>
      <c r="S57" s="175"/>
      <c r="T57" s="175"/>
      <c r="U57" s="175"/>
      <c r="V57" s="175"/>
      <c r="W57" s="176"/>
      <c r="X57" s="122"/>
      <c r="Y57" s="122"/>
      <c r="Z57" s="122"/>
      <c r="AA57" s="122"/>
    </row>
  </sheetData>
  <mergeCells count="65">
    <mergeCell ref="R53:W53"/>
    <mergeCell ref="F13:H13"/>
    <mergeCell ref="L25:N25"/>
    <mergeCell ref="L26:N26"/>
    <mergeCell ref="L27:N27"/>
    <mergeCell ref="L28:N28"/>
    <mergeCell ref="L24:N24"/>
    <mergeCell ref="L42:N42"/>
    <mergeCell ref="L43:N43"/>
    <mergeCell ref="P53:Q53"/>
    <mergeCell ref="L16:N16"/>
    <mergeCell ref="J13:L13"/>
    <mergeCell ref="L21:N21"/>
    <mergeCell ref="L22:N22"/>
    <mergeCell ref="L23:N23"/>
    <mergeCell ref="L19:N19"/>
    <mergeCell ref="B51:C51"/>
    <mergeCell ref="L29:N29"/>
    <mergeCell ref="L38:N38"/>
    <mergeCell ref="L30:N30"/>
    <mergeCell ref="L31:N31"/>
    <mergeCell ref="L32:N32"/>
    <mergeCell ref="L33:N33"/>
    <mergeCell ref="L34:N34"/>
    <mergeCell ref="L51:N51"/>
    <mergeCell ref="L46:N46"/>
    <mergeCell ref="L47:N47"/>
    <mergeCell ref="L48:N48"/>
    <mergeCell ref="L49:N49"/>
    <mergeCell ref="L50:N50"/>
    <mergeCell ref="L45:N45"/>
    <mergeCell ref="L39:N39"/>
    <mergeCell ref="B3:C3"/>
    <mergeCell ref="B10:D11"/>
    <mergeCell ref="L20:N20"/>
    <mergeCell ref="N13:P13"/>
    <mergeCell ref="R13:V13"/>
    <mergeCell ref="F11:K11"/>
    <mergeCell ref="L11:N11"/>
    <mergeCell ref="O10:V10"/>
    <mergeCell ref="O11:V11"/>
    <mergeCell ref="L15:N15"/>
    <mergeCell ref="L17:N17"/>
    <mergeCell ref="L18:N18"/>
    <mergeCell ref="L41:N41"/>
    <mergeCell ref="B5:C5"/>
    <mergeCell ref="F10:K10"/>
    <mergeCell ref="L10:N10"/>
    <mergeCell ref="B4:C4"/>
    <mergeCell ref="L44:N44"/>
    <mergeCell ref="B13:D13"/>
    <mergeCell ref="B6:C6"/>
    <mergeCell ref="A1:AA1"/>
    <mergeCell ref="G53:I53"/>
    <mergeCell ref="F53:F57"/>
    <mergeCell ref="G55:I55"/>
    <mergeCell ref="G56:I56"/>
    <mergeCell ref="G57:I57"/>
    <mergeCell ref="G54:I54"/>
    <mergeCell ref="P54:Q57"/>
    <mergeCell ref="R54:W57"/>
    <mergeCell ref="L40:N40"/>
    <mergeCell ref="L35:N35"/>
    <mergeCell ref="L36:N36"/>
    <mergeCell ref="L37:N37"/>
  </mergeCells>
  <dataValidations count="3">
    <dataValidation type="list" allowBlank="1" showInputMessage="1" showErrorMessage="1" sqref="B16:B50" xr:uid="{00000000-0002-0000-0000-000000000000}">
      <formula1>"Direct propriétaire,Plateforme de réservation"</formula1>
    </dataValidation>
    <dataValidation type="list" allowBlank="1" showInputMessage="1" showErrorMessage="1" sqref="C16:C50" xr:uid="{00000000-0002-0000-0000-000001000000}">
      <formula1>"Abritel,Air bnb,Booking,Expedia,Gîtes de France,Autre"</formula1>
    </dataValidation>
    <dataValidation type="list" allowBlank="1" showInputMessage="1" showErrorMessage="1" sqref="L16:N50" xr:uid="{00000000-0002-0000-0000-000002000000}">
      <formula1>"Mineur,Contrat saisonnier employé dans la commune,Hébergement d'urgence ou relogement temporaire,Loyer inférieur au montant défini par le conseil municipal,Séjour gratuit"</formula1>
    </dataValidation>
  </dataValidations>
  <pageMargins left="0.23622047244094491" right="0.23622047244094491" top="0.15748031496062992" bottom="0.15748031496062992" header="0.31496062992125984" footer="0.31496062992125984"/>
  <pageSetup paperSize="8" scale="51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REEL NON CLASSES 2024 TA IDFM</vt:lpstr>
      <vt:lpstr>'REEL NON CLASSES 2024 TA IDFM'!Zone_d_impression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Tiphanie</cp:lastModifiedBy>
  <cp:lastPrinted>2022-01-06T13:09:00Z</cp:lastPrinted>
  <dcterms:created xsi:type="dcterms:W3CDTF">2022-01-06T11:33:48Z</dcterms:created>
  <dcterms:modified xsi:type="dcterms:W3CDTF">2024-07-11T13:06:06Z</dcterms:modified>
</cp:coreProperties>
</file>