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OURISME\TAXE DE SEJOUR\TAXE DE SEJOUR 2025\Modèles Registres\"/>
    </mc:Choice>
  </mc:AlternateContent>
  <xr:revisionPtr revIDLastSave="0" documentId="13_ncr:1_{CE06529D-A6D3-469E-AD47-F75C99EF3451}" xr6:coauthVersionLast="47" xr6:coauthVersionMax="47" xr10:uidLastSave="{00000000-0000-0000-0000-000000000000}"/>
  <bookViews>
    <workbookView xWindow="-120" yWindow="-120" windowWidth="29040" windowHeight="15840" xr2:uid="{003D88F0-AAA3-451A-99F6-F8A14E8E84FC}"/>
  </bookViews>
  <sheets>
    <sheet name="REEL CLASSES 2025" sheetId="1" r:id="rId1"/>
  </sheets>
  <definedNames>
    <definedName name="_xlnm._FilterDatabase" localSheetId="0" hidden="1">'REEL CLASSES 2025'!$K$15:$K$49</definedName>
    <definedName name="_xlnm.Print_Area" localSheetId="0">'REEL CLASSES 2025'!$A$1:$X$56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N31" i="1" s="1"/>
  <c r="P31" i="1" s="1"/>
  <c r="W31" i="1" s="1"/>
  <c r="J15" i="1"/>
  <c r="N16" i="1" l="1"/>
  <c r="N24" i="1"/>
  <c r="N32" i="1"/>
  <c r="R32" i="1" s="1"/>
  <c r="N17" i="1"/>
  <c r="N25" i="1"/>
  <c r="P25" i="1" s="1"/>
  <c r="W25" i="1" s="1"/>
  <c r="N33" i="1"/>
  <c r="R33" i="1" s="1"/>
  <c r="N26" i="1"/>
  <c r="P26" i="1" s="1"/>
  <c r="W26" i="1" s="1"/>
  <c r="N19" i="1"/>
  <c r="R19" i="1" s="1"/>
  <c r="N27" i="1"/>
  <c r="P27" i="1" s="1"/>
  <c r="W27" i="1" s="1"/>
  <c r="N48" i="1"/>
  <c r="N18" i="1"/>
  <c r="P18" i="1" s="1"/>
  <c r="W18" i="1" s="1"/>
  <c r="N20" i="1"/>
  <c r="N28" i="1"/>
  <c r="N34" i="1"/>
  <c r="P34" i="1" s="1"/>
  <c r="W34" i="1" s="1"/>
  <c r="N21" i="1"/>
  <c r="P21" i="1" s="1"/>
  <c r="W21" i="1" s="1"/>
  <c r="N29" i="1"/>
  <c r="P29" i="1" s="1"/>
  <c r="W29" i="1" s="1"/>
  <c r="N22" i="1"/>
  <c r="R22" i="1" s="1"/>
  <c r="T22" i="1" s="1"/>
  <c r="N30" i="1"/>
  <c r="P30" i="1" s="1"/>
  <c r="W30" i="1" s="1"/>
  <c r="N15" i="1"/>
  <c r="N23" i="1"/>
  <c r="P23" i="1" s="1"/>
  <c r="W23" i="1" s="1"/>
  <c r="R31" i="1"/>
  <c r="P17" i="1" l="1"/>
  <c r="R17" i="1"/>
  <c r="Q17" i="1"/>
  <c r="O17" i="1"/>
  <c r="P22" i="1"/>
  <c r="W22" i="1" s="1"/>
  <c r="R27" i="1"/>
  <c r="R30" i="1"/>
  <c r="Q15" i="1"/>
  <c r="R18" i="1"/>
  <c r="P16" i="1"/>
  <c r="W16" i="1" s="1"/>
  <c r="Q16" i="1"/>
  <c r="P15" i="1"/>
  <c r="O15" i="1"/>
  <c r="P20" i="1"/>
  <c r="P32" i="1"/>
  <c r="W32" i="1" s="1"/>
  <c r="R23" i="1"/>
  <c r="P24" i="1"/>
  <c r="W24" i="1" s="1"/>
  <c r="R24" i="1"/>
  <c r="R21" i="1"/>
  <c r="T21" i="1" s="1"/>
  <c r="R26" i="1"/>
  <c r="R28" i="1"/>
  <c r="P28" i="1"/>
  <c r="W28" i="1" s="1"/>
  <c r="P19" i="1"/>
  <c r="W19" i="1" s="1"/>
  <c r="R25" i="1"/>
  <c r="R29" i="1"/>
  <c r="R48" i="1"/>
  <c r="Q48" i="1"/>
  <c r="X48" i="1" s="1"/>
  <c r="P48" i="1"/>
  <c r="W48" i="1" s="1"/>
  <c r="O48" i="1"/>
  <c r="P33" i="1"/>
  <c r="W33" i="1" s="1"/>
  <c r="R34" i="1"/>
  <c r="R15" i="1" l="1"/>
  <c r="T15" i="1" s="1"/>
  <c r="T17" i="1"/>
  <c r="S17" i="1"/>
  <c r="J16" i="1"/>
  <c r="G15" i="1"/>
  <c r="I52" i="1" s="1"/>
  <c r="S15" i="1" l="1"/>
  <c r="X15" i="1"/>
  <c r="V15" i="1"/>
  <c r="W15" i="1"/>
  <c r="N42" i="1"/>
  <c r="N49" i="1"/>
  <c r="N41" i="1"/>
  <c r="N47" i="1"/>
  <c r="N39" i="1"/>
  <c r="N40" i="1"/>
  <c r="N46" i="1"/>
  <c r="N38" i="1"/>
  <c r="N45" i="1"/>
  <c r="N37" i="1"/>
  <c r="N44" i="1"/>
  <c r="N36" i="1"/>
  <c r="N43" i="1"/>
  <c r="R43" i="1" s="1"/>
  <c r="N35" i="1"/>
  <c r="P46" i="1" l="1"/>
  <c r="W46" i="1" s="1"/>
  <c r="R46" i="1"/>
  <c r="T46" i="1" s="1"/>
  <c r="P40" i="1"/>
  <c r="W40" i="1" s="1"/>
  <c r="R40" i="1"/>
  <c r="R39" i="1"/>
  <c r="S39" i="1" s="1"/>
  <c r="P39" i="1"/>
  <c r="W39" i="1" s="1"/>
  <c r="R35" i="1"/>
  <c r="S35" i="1" s="1"/>
  <c r="P35" i="1"/>
  <c r="W35" i="1" s="1"/>
  <c r="R36" i="1"/>
  <c r="S36" i="1" s="1"/>
  <c r="P36" i="1"/>
  <c r="W36" i="1" s="1"/>
  <c r="R47" i="1"/>
  <c r="P47" i="1"/>
  <c r="W47" i="1" s="1"/>
  <c r="P43" i="1"/>
  <c r="W43" i="1" s="1"/>
  <c r="P41" i="1"/>
  <c r="W41" i="1" s="1"/>
  <c r="R41" i="1"/>
  <c r="P38" i="1"/>
  <c r="W38" i="1" s="1"/>
  <c r="R38" i="1"/>
  <c r="S38" i="1" s="1"/>
  <c r="R44" i="1"/>
  <c r="S44" i="1" s="1"/>
  <c r="P44" i="1"/>
  <c r="W44" i="1" s="1"/>
  <c r="R37" i="1"/>
  <c r="T37" i="1" s="1"/>
  <c r="P37" i="1"/>
  <c r="W37" i="1" s="1"/>
  <c r="P49" i="1"/>
  <c r="W49" i="1" s="1"/>
  <c r="R49" i="1"/>
  <c r="S49" i="1" s="1"/>
  <c r="R45" i="1"/>
  <c r="T45" i="1" s="1"/>
  <c r="P45" i="1"/>
  <c r="W45" i="1" s="1"/>
  <c r="R42" i="1"/>
  <c r="P42" i="1"/>
  <c r="W42" i="1" s="1"/>
  <c r="W17" i="1"/>
  <c r="X16" i="1"/>
  <c r="O35" i="1"/>
  <c r="Q35" i="1"/>
  <c r="X35" i="1" s="1"/>
  <c r="O21" i="1"/>
  <c r="Q21" i="1"/>
  <c r="X21" i="1" s="1"/>
  <c r="O40" i="1"/>
  <c r="Q40" i="1"/>
  <c r="X40" i="1" s="1"/>
  <c r="O43" i="1"/>
  <c r="Q43" i="1"/>
  <c r="X43" i="1" s="1"/>
  <c r="O29" i="1"/>
  <c r="Q29" i="1"/>
  <c r="X29" i="1" s="1"/>
  <c r="O33" i="1"/>
  <c r="Q33" i="1"/>
  <c r="X33" i="1" s="1"/>
  <c r="O25" i="1"/>
  <c r="Q25" i="1"/>
  <c r="X25" i="1" s="1"/>
  <c r="O37" i="1"/>
  <c r="Q37" i="1"/>
  <c r="X37" i="1" s="1"/>
  <c r="O34" i="1"/>
  <c r="Q34" i="1"/>
  <c r="X34" i="1" s="1"/>
  <c r="O41" i="1"/>
  <c r="Q41" i="1"/>
  <c r="X41" i="1" s="1"/>
  <c r="O26" i="1"/>
  <c r="Q26" i="1"/>
  <c r="X26" i="1" s="1"/>
  <c r="O45" i="1"/>
  <c r="Q45" i="1"/>
  <c r="X45" i="1" s="1"/>
  <c r="O23" i="1"/>
  <c r="Q23" i="1"/>
  <c r="X23" i="1" s="1"/>
  <c r="O18" i="1"/>
  <c r="Q18" i="1"/>
  <c r="X18" i="1" s="1"/>
  <c r="O22" i="1"/>
  <c r="Q22" i="1"/>
  <c r="X22" i="1" s="1"/>
  <c r="O31" i="1"/>
  <c r="Q31" i="1"/>
  <c r="X31" i="1" s="1"/>
  <c r="O20" i="1"/>
  <c r="R20" i="1" s="1"/>
  <c r="S20" i="1" s="1"/>
  <c r="Q20" i="1"/>
  <c r="O28" i="1"/>
  <c r="Q28" i="1"/>
  <c r="X28" i="1" s="1"/>
  <c r="O30" i="1"/>
  <c r="Q30" i="1"/>
  <c r="X30" i="1" s="1"/>
  <c r="O39" i="1"/>
  <c r="Q39" i="1"/>
  <c r="X39" i="1" s="1"/>
  <c r="O32" i="1"/>
  <c r="Q32" i="1"/>
  <c r="X32" i="1" s="1"/>
  <c r="O36" i="1"/>
  <c r="Q36" i="1"/>
  <c r="X36" i="1" s="1"/>
  <c r="O49" i="1"/>
  <c r="Q49" i="1"/>
  <c r="X49" i="1" s="1"/>
  <c r="X17" i="1"/>
  <c r="O19" i="1"/>
  <c r="Q19" i="1"/>
  <c r="X19" i="1" s="1"/>
  <c r="O38" i="1"/>
  <c r="Q38" i="1"/>
  <c r="X38" i="1" s="1"/>
  <c r="O47" i="1"/>
  <c r="Q47" i="1"/>
  <c r="X47" i="1" s="1"/>
  <c r="O27" i="1"/>
  <c r="Q27" i="1"/>
  <c r="X27" i="1" s="1"/>
  <c r="O44" i="1"/>
  <c r="Q44" i="1"/>
  <c r="X44" i="1" s="1"/>
  <c r="O46" i="1"/>
  <c r="Q46" i="1"/>
  <c r="X46" i="1" s="1"/>
  <c r="O24" i="1"/>
  <c r="Q24" i="1"/>
  <c r="X24" i="1" s="1"/>
  <c r="O42" i="1"/>
  <c r="Q42" i="1"/>
  <c r="X42" i="1" s="1"/>
  <c r="S18" i="1"/>
  <c r="S31" i="1"/>
  <c r="S19" i="1"/>
  <c r="S47" i="1"/>
  <c r="S22" i="1"/>
  <c r="S32" i="1"/>
  <c r="S28" i="1"/>
  <c r="S30" i="1"/>
  <c r="S48" i="1"/>
  <c r="O16" i="1"/>
  <c r="T18" i="1"/>
  <c r="T31" i="1"/>
  <c r="R16" i="1" l="1"/>
  <c r="S16" i="1" s="1"/>
  <c r="T47" i="1"/>
  <c r="T49" i="1"/>
  <c r="T38" i="1"/>
  <c r="T19" i="1"/>
  <c r="T48" i="1"/>
  <c r="T36" i="1"/>
  <c r="S45" i="1"/>
  <c r="S21" i="1"/>
  <c r="T28" i="1"/>
  <c r="T30" i="1"/>
  <c r="T29" i="1"/>
  <c r="S29" i="1"/>
  <c r="T32" i="1"/>
  <c r="T20" i="1"/>
  <c r="S46" i="1"/>
  <c r="S41" i="1"/>
  <c r="T41" i="1"/>
  <c r="S24" i="1"/>
  <c r="T24" i="1"/>
  <c r="S37" i="1"/>
  <c r="S40" i="1"/>
  <c r="T40" i="1"/>
  <c r="S42" i="1"/>
  <c r="T42" i="1"/>
  <c r="S27" i="1"/>
  <c r="T27" i="1"/>
  <c r="T39" i="1"/>
  <c r="T44" i="1"/>
  <c r="T35" i="1"/>
  <c r="S43" i="1"/>
  <c r="T43" i="1"/>
  <c r="S26" i="1"/>
  <c r="T26" i="1"/>
  <c r="S25" i="1"/>
  <c r="T25" i="1"/>
  <c r="S23" i="1"/>
  <c r="T23" i="1"/>
  <c r="S33" i="1"/>
  <c r="T33" i="1"/>
  <c r="S34" i="1"/>
  <c r="T34" i="1"/>
  <c r="S50" i="1" l="1"/>
  <c r="M10" i="1"/>
  <c r="G16" i="1" l="1"/>
  <c r="T16" i="1" l="1"/>
  <c r="T50" i="1" s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 l="1"/>
  <c r="G49" i="1" l="1"/>
  <c r="G48" i="1"/>
  <c r="G47" i="1"/>
  <c r="G46" i="1"/>
  <c r="G45" i="1"/>
  <c r="G44" i="1"/>
  <c r="G43" i="1"/>
  <c r="G42" i="1"/>
  <c r="G41" i="1"/>
  <c r="I50" i="1"/>
  <c r="I56" i="1" s="1"/>
  <c r="H50" i="1"/>
  <c r="I55" i="1" s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22" i="1"/>
  <c r="W20" i="1" l="1"/>
  <c r="W50" i="1" s="1"/>
  <c r="X20" i="1"/>
  <c r="X50" i="1" s="1"/>
  <c r="I54" i="1"/>
  <c r="U15" i="1"/>
  <c r="U16" i="1"/>
  <c r="V16" i="1"/>
  <c r="V40" i="1"/>
  <c r="V20" i="1"/>
  <c r="V34" i="1"/>
  <c r="V24" i="1"/>
  <c r="V37" i="1"/>
  <c r="V21" i="1"/>
  <c r="V49" i="1"/>
  <c r="V35" i="1"/>
  <c r="V47" i="1"/>
  <c r="U39" i="1"/>
  <c r="V43" i="1"/>
  <c r="V45" i="1"/>
  <c r="V42" i="1"/>
  <c r="V33" i="1"/>
  <c r="U42" i="1"/>
  <c r="U22" i="1"/>
  <c r="V36" i="1"/>
  <c r="V32" i="1"/>
  <c r="V41" i="1"/>
  <c r="U20" i="1"/>
  <c r="U48" i="1"/>
  <c r="V39" i="1"/>
  <c r="V18" i="1"/>
  <c r="U25" i="1"/>
  <c r="U30" i="1"/>
  <c r="V46" i="1"/>
  <c r="U23" i="1"/>
  <c r="V38" i="1"/>
  <c r="V30" i="1"/>
  <c r="V29" i="1"/>
  <c r="V31" i="1"/>
  <c r="U32" i="1"/>
  <c r="V27" i="1"/>
  <c r="U49" i="1"/>
  <c r="V25" i="1"/>
  <c r="V48" i="1"/>
  <c r="U45" i="1"/>
  <c r="U47" i="1"/>
  <c r="U31" i="1"/>
  <c r="U43" i="1"/>
  <c r="V44" i="1"/>
  <c r="U27" i="1"/>
  <c r="U37" i="1"/>
  <c r="U21" i="1"/>
  <c r="U28" i="1"/>
  <c r="U36" i="1"/>
  <c r="U19" i="1"/>
  <c r="U26" i="1"/>
  <c r="U29" i="1"/>
  <c r="U38" i="1"/>
  <c r="U41" i="1"/>
  <c r="V28" i="1"/>
  <c r="U18" i="1"/>
  <c r="U46" i="1"/>
  <c r="U24" i="1"/>
  <c r="V22" i="1"/>
  <c r="V23" i="1"/>
  <c r="U44" i="1"/>
  <c r="U35" i="1"/>
  <c r="U17" i="1"/>
  <c r="U34" i="1"/>
  <c r="U40" i="1"/>
  <c r="U33" i="1"/>
  <c r="V17" i="1"/>
  <c r="V19" i="1"/>
  <c r="V26" i="1"/>
  <c r="I53" i="1" l="1"/>
  <c r="V50" i="1"/>
  <c r="U50" i="1"/>
</calcChain>
</file>

<file path=xl/sharedStrings.xml><?xml version="1.0" encoding="utf-8"?>
<sst xmlns="http://schemas.openxmlformats.org/spreadsheetml/2006/main" count="59" uniqueCount="49">
  <si>
    <t>Date d'arrivée</t>
  </si>
  <si>
    <t>Date de départ</t>
  </si>
  <si>
    <t>Informations à compléter par les hébergeurs</t>
  </si>
  <si>
    <t>Calculs automatisés</t>
  </si>
  <si>
    <t>DONT personnes assujetties</t>
  </si>
  <si>
    <t>-</t>
  </si>
  <si>
    <t>Nombre de nuits</t>
  </si>
  <si>
    <t>Facture n°</t>
  </si>
  <si>
    <t>TOTAL</t>
  </si>
  <si>
    <t>Client et/ou
n° de chambre</t>
  </si>
  <si>
    <t>Date :</t>
  </si>
  <si>
    <t>Établissement</t>
  </si>
  <si>
    <t>Nom :</t>
  </si>
  <si>
    <t>DONT personnes exonérées</t>
  </si>
  <si>
    <t>Montant final collecté par le propriétaire</t>
  </si>
  <si>
    <t>N° enregistrement en Mairie :</t>
  </si>
  <si>
    <t>Rue :</t>
  </si>
  <si>
    <t>CP + ville :</t>
  </si>
  <si>
    <r>
      <t xml:space="preserve">Si plateforme de réservation, précisez </t>
    </r>
    <r>
      <rPr>
        <b/>
        <sz val="11"/>
        <color theme="1"/>
        <rFont val="Calibri"/>
        <family val="2"/>
        <scheme val="minor"/>
      </rPr>
      <t>(1)</t>
    </r>
  </si>
  <si>
    <r>
      <rPr>
        <b/>
        <sz val="11"/>
        <color theme="1"/>
        <rFont val="Calibri"/>
        <family val="2"/>
        <scheme val="minor"/>
      </rPr>
      <t xml:space="preserve">Nombre de participants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(assujettis et exonérés)</t>
    </r>
  </si>
  <si>
    <r>
      <t xml:space="preserve">Motif d'exonération (1)
</t>
    </r>
    <r>
      <rPr>
        <i/>
        <sz val="10"/>
        <color theme="1"/>
        <rFont val="Calibri"/>
        <family val="2"/>
        <scheme val="minor"/>
      </rPr>
      <t>- si concerné uniquement -</t>
    </r>
  </si>
  <si>
    <r>
      <t xml:space="preserve">Taxe additionnelle départementale </t>
    </r>
    <r>
      <rPr>
        <i/>
        <sz val="9"/>
        <color theme="1" tint="0.34998626667073579"/>
        <rFont val="Calibri"/>
        <family val="2"/>
        <scheme val="minor"/>
      </rPr>
      <t>(10%)</t>
    </r>
  </si>
  <si>
    <r>
      <t xml:space="preserve">Taxe additionnelle régionale
</t>
    </r>
    <r>
      <rPr>
        <i/>
        <sz val="9"/>
        <color theme="1" tint="0.34998626667073579"/>
        <rFont val="Calibri"/>
        <family val="2"/>
        <scheme val="minor"/>
      </rPr>
      <t>(15%)</t>
    </r>
  </si>
  <si>
    <t>Montant final collecté par les plateformes de réservations</t>
  </si>
  <si>
    <r>
      <t xml:space="preserve">TOTAL DE LA TAXE </t>
    </r>
    <r>
      <rPr>
        <b/>
        <sz val="11"/>
        <color theme="1"/>
        <rFont val="Calibri"/>
        <family val="2"/>
      </rPr>
      <t xml:space="preserve">COLLECTÉE
</t>
    </r>
    <r>
      <rPr>
        <b/>
        <sz val="10"/>
        <color rgb="FF7030A0"/>
        <rFont val="Calibri"/>
        <family val="2"/>
      </rPr>
      <t>PLATEFORMES DE RÉSERVATIONS</t>
    </r>
  </si>
  <si>
    <r>
      <t xml:space="preserve">TOTAL DE LA TAXE </t>
    </r>
    <r>
      <rPr>
        <b/>
        <sz val="11"/>
        <color theme="1"/>
        <rFont val="Calibri"/>
        <family val="2"/>
      </rPr>
      <t>COLLECTÉE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DIRECT PROPRIÉTAIRE</t>
    </r>
  </si>
  <si>
    <t>Barème correspondant :</t>
  </si>
  <si>
    <t>Catégorie (1) :</t>
  </si>
  <si>
    <r>
      <t xml:space="preserve">Réservation </t>
    </r>
    <r>
      <rPr>
        <b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0"/>
        <color rgb="FF00B050"/>
        <rFont val="Calibri"/>
        <family val="2"/>
        <scheme val="minor"/>
      </rPr>
      <t>Direct propriétaire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u/>
        <sz val="10"/>
        <color theme="1"/>
        <rFont val="Calibri"/>
        <family val="2"/>
        <scheme val="minor"/>
      </rPr>
      <t>ou</t>
    </r>
    <r>
      <rPr>
        <i/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rgb="FF7030A0"/>
        <rFont val="Calibri"/>
        <family val="2"/>
        <scheme val="minor"/>
      </rPr>
      <t>par une plateforme</t>
    </r>
  </si>
  <si>
    <t>Barème taxe de séjour Carnelle
Pays-de-France</t>
  </si>
  <si>
    <t>Montant taxe de séjour / pers assujettie / nuit</t>
  </si>
  <si>
    <t>DONT PART
Carnelle
Pays-de-France</t>
  </si>
  <si>
    <r>
      <t xml:space="preserve">DONT PART départementale </t>
    </r>
    <r>
      <rPr>
        <i/>
        <sz val="8"/>
        <color theme="1" tint="0.34998626667073579"/>
        <rFont val="Calibri"/>
        <family val="2"/>
      </rPr>
      <t>(10%)</t>
    </r>
  </si>
  <si>
    <t>DONNÉES À REPORTER SUR LA PLATEFORME</t>
  </si>
  <si>
    <t>Nombre de nuitées exonérées</t>
  </si>
  <si>
    <t>NOMBRE TOTAL DE NUITÉES</t>
  </si>
  <si>
    <t>Nuitées plein tarif</t>
  </si>
  <si>
    <r>
      <t xml:space="preserve">Période de perception
</t>
    </r>
    <r>
      <rPr>
        <sz val="10"/>
        <rFont val="Calibri"/>
        <family val="2"/>
      </rPr>
      <t>(mettre X dans la case concernée)</t>
    </r>
  </si>
  <si>
    <t>Nombre d'occupants
(total personnes logées)</t>
  </si>
  <si>
    <t>Nombre d'assujettis</t>
  </si>
  <si>
    <t>(1) Menus déroulants</t>
  </si>
  <si>
    <r>
      <t xml:space="preserve">DONT PART régionale </t>
    </r>
    <r>
      <rPr>
        <i/>
        <sz val="8"/>
        <color theme="1" tint="0.34998626667073579"/>
        <rFont val="Calibri"/>
        <family val="2"/>
      </rPr>
      <t>(15%)</t>
    </r>
  </si>
  <si>
    <r>
      <t xml:space="preserve">DONT PART IDF Mobilités
</t>
    </r>
    <r>
      <rPr>
        <i/>
        <sz val="8"/>
        <color theme="1" tint="0.34998626667073579"/>
        <rFont val="Calibri"/>
        <family val="2"/>
      </rPr>
      <t>(200%)</t>
    </r>
  </si>
  <si>
    <r>
      <t>1ère période 2025</t>
    </r>
    <r>
      <rPr>
        <sz val="11"/>
        <rFont val="Calibri"/>
        <family val="2"/>
      </rPr>
      <t xml:space="preserve">                                        </t>
    </r>
    <r>
      <rPr>
        <b/>
        <sz val="11"/>
        <rFont val="Calibri"/>
        <family val="2"/>
      </rPr>
      <t>=</t>
    </r>
    <r>
      <rPr>
        <sz val="11"/>
        <rFont val="Calibri"/>
        <family val="2"/>
      </rPr>
      <t xml:space="preserve"> janvier à 31 mars</t>
    </r>
  </si>
  <si>
    <r>
      <t xml:space="preserve">2ème période 2025
</t>
    </r>
    <r>
      <rPr>
        <sz val="11"/>
        <rFont val="Calibri"/>
        <family val="2"/>
      </rPr>
      <t>= avril à juin</t>
    </r>
  </si>
  <si>
    <r>
      <t xml:space="preserve">3ème période 2025
</t>
    </r>
    <r>
      <rPr>
        <sz val="11"/>
        <rFont val="Calibri"/>
        <family val="2"/>
      </rPr>
      <t>= juillet à septembre</t>
    </r>
  </si>
  <si>
    <r>
      <t xml:space="preserve">4ème période 2025
</t>
    </r>
    <r>
      <rPr>
        <sz val="11"/>
        <rFont val="Calibri"/>
        <family val="2"/>
      </rPr>
      <t>= octobre à décembre</t>
    </r>
  </si>
  <si>
    <r>
      <rPr>
        <b/>
        <u/>
        <sz val="22"/>
        <color theme="1"/>
        <rFont val="Calibri"/>
        <family val="2"/>
        <scheme val="minor"/>
      </rPr>
      <t xml:space="preserve">DÉCLARATIF DES NUITÉES "AU RÉEL" 2025 - Établissements classés
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18"/>
        <color theme="1"/>
        <rFont val="Calibri"/>
        <family val="2"/>
        <scheme val="minor"/>
      </rPr>
      <t xml:space="preserve">* REVERSEMENT DE LA TAXE DE SÉJOUR PAR LES HÉBERGEURS </t>
    </r>
    <r>
      <rPr>
        <b/>
        <sz val="18"/>
        <color theme="1"/>
        <rFont val="Calibri"/>
        <family val="2"/>
      </rPr>
      <t>À LA COMMUNAUTÉ DE COMMUNES CARNELLE PAYS-DE-FRANCE</t>
    </r>
    <r>
      <rPr>
        <b/>
        <sz val="18"/>
        <color theme="1"/>
        <rFont val="Calibri"/>
        <family val="2"/>
        <scheme val="minor"/>
      </rPr>
      <t xml:space="preserve"> *</t>
    </r>
  </si>
  <si>
    <r>
      <t xml:space="preserve">Taxe additionnelle IDF Mobilités
</t>
    </r>
    <r>
      <rPr>
        <i/>
        <sz val="9"/>
        <color theme="1" tint="0.34998626667073579"/>
        <rFont val="Calibri"/>
        <family val="2"/>
        <scheme val="minor"/>
      </rPr>
      <t>(200%)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</si>
</sst>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&quot; €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0"/>
      <color rgb="FF7030A0"/>
      <name val="Calibri"/>
      <family val="2"/>
    </font>
    <font>
      <b/>
      <sz val="10"/>
      <color rgb="FF00B05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9"/>
      <color theme="4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b/>
      <sz val="18"/>
      <color theme="1"/>
      <name val="Calibri"/>
      <family val="2"/>
    </font>
    <font>
      <sz val="8"/>
      <color theme="1" tint="0.34998626667073579"/>
      <name val="Calibri"/>
      <family val="2"/>
    </font>
    <font>
      <i/>
      <sz val="8"/>
      <color theme="1" tint="0.34998626667073579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D5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thin">
        <color indexed="10"/>
      </right>
      <top style="medium">
        <color indexed="64"/>
      </top>
      <bottom/>
      <diagonal/>
    </border>
    <border>
      <left style="thin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ill="1" applyBorder="1" applyAlignment="1" applyProtection="1">
      <alignment horizontal="center" vertical="center" wrapText="1"/>
      <protection locked="0"/>
    </xf>
    <xf numFmtId="1" fontId="0" fillId="3" borderId="3" xfId="0" applyNumberForma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1" fontId="0" fillId="0" borderId="0" xfId="0" applyNumberFormat="1" applyAlignment="1">
      <alignment horizontal="center" vertical="center" wrapText="1"/>
    </xf>
    <xf numFmtId="1" fontId="0" fillId="5" borderId="3" xfId="0" applyNumberForma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3" fillId="0" borderId="0" xfId="0" applyNumberFormat="1" applyFont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3" borderId="17" xfId="0" applyFill="1" applyBorder="1" applyAlignment="1" applyProtection="1">
      <alignment horizontal="center" vertical="center" wrapText="1"/>
      <protection locked="0"/>
    </xf>
    <xf numFmtId="14" fontId="4" fillId="7" borderId="1" xfId="0" applyNumberFormat="1" applyFont="1" applyFill="1" applyBorder="1" applyAlignment="1">
      <alignment horizontal="center" vertical="center"/>
    </xf>
    <xf numFmtId="164" fontId="1" fillId="8" borderId="15" xfId="0" applyNumberFormat="1" applyFont="1" applyFill="1" applyBorder="1" applyAlignment="1">
      <alignment horizontal="center" vertical="center" wrapText="1"/>
    </xf>
    <xf numFmtId="164" fontId="1" fillId="9" borderId="1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" fontId="20" fillId="5" borderId="5" xfId="0" applyNumberFormat="1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164" fontId="19" fillId="2" borderId="19" xfId="0" applyNumberFormat="1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164" fontId="1" fillId="9" borderId="21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1" fillId="0" borderId="8" xfId="0" applyNumberFormat="1" applyFont="1" applyBorder="1" applyAlignment="1">
      <alignment vertical="center"/>
    </xf>
    <xf numFmtId="14" fontId="1" fillId="0" borderId="7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164" fontId="1" fillId="8" borderId="9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vertical="center" wrapText="1"/>
      <protection locked="0"/>
    </xf>
    <xf numFmtId="14" fontId="0" fillId="3" borderId="5" xfId="0" applyNumberForma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1" fontId="0" fillId="3" borderId="5" xfId="0" applyNumberFormat="1" applyFill="1" applyBorder="1" applyAlignment="1" applyProtection="1">
      <alignment horizontal="center" vertical="center" wrapText="1"/>
      <protection locked="0"/>
    </xf>
    <xf numFmtId="1" fontId="0" fillId="5" borderId="5" xfId="0" applyNumberFormat="1" applyFill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15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vertical="center" wrapText="1"/>
    </xf>
    <xf numFmtId="49" fontId="23" fillId="2" borderId="25" xfId="0" applyNumberFormat="1" applyFont="1" applyFill="1" applyBorder="1" applyAlignment="1">
      <alignment horizontal="center" vertical="center" wrapText="1"/>
    </xf>
    <xf numFmtId="49" fontId="23" fillId="2" borderId="26" xfId="0" applyNumberFormat="1" applyFont="1" applyFill="1" applyBorder="1" applyAlignment="1">
      <alignment horizontal="center" vertical="center" wrapText="1"/>
    </xf>
    <xf numFmtId="164" fontId="23" fillId="2" borderId="27" xfId="0" applyNumberFormat="1" applyFont="1" applyFill="1" applyBorder="1" applyAlignment="1">
      <alignment horizontal="center" vertical="center" wrapText="1"/>
    </xf>
    <xf numFmtId="164" fontId="23" fillId="2" borderId="28" xfId="0" applyNumberFormat="1" applyFont="1" applyFill="1" applyBorder="1" applyAlignment="1">
      <alignment horizontal="center" vertical="center" wrapText="1"/>
    </xf>
    <xf numFmtId="164" fontId="23" fillId="2" borderId="29" xfId="0" applyNumberFormat="1" applyFont="1" applyFill="1" applyBorder="1" applyAlignment="1">
      <alignment horizontal="center" vertical="center" wrapText="1"/>
    </xf>
    <xf numFmtId="164" fontId="23" fillId="2" borderId="30" xfId="0" applyNumberFormat="1" applyFont="1" applyFill="1" applyBorder="1" applyAlignment="1">
      <alignment horizontal="center" vertical="center" wrapText="1"/>
    </xf>
    <xf numFmtId="1" fontId="25" fillId="11" borderId="24" xfId="0" applyNumberFormat="1" applyFont="1" applyFill="1" applyBorder="1" applyAlignment="1">
      <alignment horizontal="center" vertical="center" wrapText="1"/>
    </xf>
    <xf numFmtId="1" fontId="26" fillId="12" borderId="24" xfId="0" applyNumberFormat="1" applyFont="1" applyFill="1" applyBorder="1" applyAlignment="1">
      <alignment horizontal="center" vertical="center" wrapText="1"/>
    </xf>
    <xf numFmtId="49" fontId="33" fillId="10" borderId="0" xfId="0" applyNumberFormat="1" applyFont="1" applyFill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49" fontId="33" fillId="0" borderId="0" xfId="0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 vertical="center" wrapText="1"/>
    </xf>
    <xf numFmtId="165" fontId="25" fillId="0" borderId="0" xfId="0" applyNumberFormat="1" applyFont="1" applyAlignment="1" applyProtection="1">
      <alignment horizontal="center" vertical="center" wrapText="1"/>
      <protection locked="0"/>
    </xf>
    <xf numFmtId="1" fontId="0" fillId="3" borderId="16" xfId="0" applyNumberFormat="1" applyFill="1" applyBorder="1" applyAlignment="1" applyProtection="1">
      <alignment horizontal="center" vertical="center" wrapText="1"/>
      <protection locked="0"/>
    </xf>
    <xf numFmtId="1" fontId="0" fillId="3" borderId="8" xfId="0" applyNumberFormat="1" applyFill="1" applyBorder="1" applyAlignment="1" applyProtection="1">
      <alignment horizontal="center" vertical="center" wrapText="1"/>
      <protection locked="0"/>
    </xf>
    <xf numFmtId="1" fontId="0" fillId="3" borderId="17" xfId="0" applyNumberFormat="1" applyFill="1" applyBorder="1" applyAlignment="1" applyProtection="1">
      <alignment horizontal="center" vertical="center" wrapText="1"/>
      <protection locked="0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left" vertical="center"/>
    </xf>
    <xf numFmtId="14" fontId="1" fillId="0" borderId="8" xfId="0" applyNumberFormat="1" applyFont="1" applyBorder="1" applyAlignment="1">
      <alignment horizontal="left" vertical="center"/>
    </xf>
    <xf numFmtId="0" fontId="10" fillId="6" borderId="8" xfId="0" applyFont="1" applyFill="1" applyBorder="1" applyAlignment="1" applyProtection="1">
      <alignment horizontal="left" vertical="center"/>
      <protection locked="0"/>
    </xf>
    <xf numFmtId="0" fontId="10" fillId="6" borderId="9" xfId="0" applyFont="1" applyFill="1" applyBorder="1" applyAlignment="1" applyProtection="1">
      <alignment horizontal="left" vertical="center"/>
      <protection locked="0"/>
    </xf>
    <xf numFmtId="14" fontId="10" fillId="2" borderId="8" xfId="0" applyNumberFormat="1" applyFont="1" applyFill="1" applyBorder="1" applyAlignment="1">
      <alignment horizontal="left" vertical="center"/>
    </xf>
    <xf numFmtId="14" fontId="10" fillId="2" borderId="9" xfId="0" applyNumberFormat="1" applyFont="1" applyFill="1" applyBorder="1" applyAlignment="1">
      <alignment horizontal="left" vertical="center"/>
    </xf>
    <xf numFmtId="14" fontId="10" fillId="2" borderId="8" xfId="0" applyNumberFormat="1" applyFont="1" applyFill="1" applyBorder="1" applyAlignment="1">
      <alignment horizontal="right" vertical="center"/>
    </xf>
    <xf numFmtId="1" fontId="0" fillId="3" borderId="19" xfId="0" applyNumberFormat="1" applyFill="1" applyBorder="1" applyAlignment="1" applyProtection="1">
      <alignment horizontal="center" vertical="center" wrapText="1"/>
      <protection locked="0"/>
    </xf>
    <xf numFmtId="1" fontId="0" fillId="3" borderId="14" xfId="0" applyNumberFormat="1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 wrapText="1"/>
      <protection locked="0"/>
    </xf>
    <xf numFmtId="14" fontId="10" fillId="6" borderId="8" xfId="0" applyNumberFormat="1" applyFont="1" applyFill="1" applyBorder="1" applyAlignment="1" applyProtection="1">
      <alignment horizontal="left" vertical="center"/>
      <protection locked="0"/>
    </xf>
    <xf numFmtId="14" fontId="10" fillId="6" borderId="9" xfId="0" applyNumberFormat="1" applyFont="1" applyFill="1" applyBorder="1" applyAlignment="1" applyProtection="1">
      <alignment horizontal="left" vertical="center"/>
      <protection locked="0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4" fontId="25" fillId="11" borderId="31" xfId="0" applyNumberFormat="1" applyFont="1" applyFill="1" applyBorder="1" applyAlignment="1">
      <alignment horizontal="center" vertical="center" wrapText="1"/>
    </xf>
    <xf numFmtId="14" fontId="25" fillId="11" borderId="35" xfId="0" applyNumberFormat="1" applyFont="1" applyFill="1" applyBorder="1" applyAlignment="1">
      <alignment horizontal="center" vertical="center" wrapText="1"/>
    </xf>
    <xf numFmtId="49" fontId="25" fillId="10" borderId="32" xfId="0" applyNumberFormat="1" applyFont="1" applyFill="1" applyBorder="1" applyAlignment="1">
      <alignment horizontal="left" vertical="center" wrapText="1"/>
    </xf>
    <xf numFmtId="49" fontId="25" fillId="10" borderId="14" xfId="0" applyNumberFormat="1" applyFont="1" applyFill="1" applyBorder="1" applyAlignment="1">
      <alignment horizontal="left" vertical="center" wrapText="1"/>
    </xf>
    <xf numFmtId="0" fontId="25" fillId="10" borderId="36" xfId="0" applyFont="1" applyFill="1" applyBorder="1" applyAlignment="1">
      <alignment horizontal="left" vertical="center" wrapText="1"/>
    </xf>
    <xf numFmtId="165" fontId="25" fillId="10" borderId="32" xfId="0" applyNumberFormat="1" applyFont="1" applyFill="1" applyBorder="1" applyAlignment="1">
      <alignment horizontal="left" vertical="center" wrapText="1"/>
    </xf>
    <xf numFmtId="165" fontId="25" fillId="10" borderId="33" xfId="0" applyNumberFormat="1" applyFont="1" applyFill="1" applyBorder="1" applyAlignment="1">
      <alignment horizontal="left" vertical="center" wrapText="1"/>
    </xf>
    <xf numFmtId="165" fontId="25" fillId="10" borderId="34" xfId="0" applyNumberFormat="1" applyFont="1" applyFill="1" applyBorder="1" applyAlignment="1">
      <alignment horizontal="left" vertical="center" wrapText="1"/>
    </xf>
    <xf numFmtId="49" fontId="25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0" xfId="0" applyNumberFormat="1" applyFont="1" applyFill="1" applyAlignment="1" applyProtection="1">
      <alignment horizontal="center" vertical="center" wrapText="1"/>
      <protection locked="0"/>
    </xf>
    <xf numFmtId="49" fontId="25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25" fillId="3" borderId="13" xfId="0" applyNumberFormat="1" applyFont="1" applyFill="1" applyBorder="1" applyAlignment="1" applyProtection="1">
      <alignment horizontal="center" vertical="center" wrapText="1"/>
      <protection locked="0"/>
    </xf>
    <xf numFmtId="165" fontId="25" fillId="3" borderId="22" xfId="0" applyNumberFormat="1" applyFont="1" applyFill="1" applyBorder="1" applyAlignment="1" applyProtection="1">
      <alignment horizontal="center" vertical="center" wrapText="1"/>
      <protection locked="0"/>
    </xf>
    <xf numFmtId="165" fontId="25" fillId="3" borderId="0" xfId="0" applyNumberFormat="1" applyFont="1" applyFill="1" applyAlignment="1" applyProtection="1">
      <alignment horizontal="center" vertical="center" wrapText="1"/>
      <protection locked="0"/>
    </xf>
    <xf numFmtId="165" fontId="25" fillId="3" borderId="23" xfId="0" applyNumberFormat="1" applyFont="1" applyFill="1" applyBorder="1" applyAlignment="1" applyProtection="1">
      <alignment horizontal="center" vertical="center" wrapText="1"/>
      <protection locked="0"/>
    </xf>
    <xf numFmtId="165" fontId="25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25" fillId="3" borderId="6" xfId="0" applyNumberFormat="1" applyFont="1" applyFill="1" applyBorder="1" applyAlignment="1" applyProtection="1">
      <alignment horizontal="center" vertical="center" wrapText="1"/>
      <protection locked="0"/>
    </xf>
    <xf numFmtId="165" fontId="25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26" fillId="12" borderId="2" xfId="0" applyFont="1" applyFill="1" applyBorder="1" applyAlignment="1">
      <alignment horizontal="center" vertical="center" wrapText="1"/>
    </xf>
    <xf numFmtId="0" fontId="26" fillId="1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2" borderId="3" xfId="0" applyNumberForma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D5FF"/>
      <color rgb="FFDBB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81644</xdr:rowOff>
    </xdr:from>
    <xdr:to>
      <xdr:col>1</xdr:col>
      <xdr:colOff>1578429</xdr:colOff>
      <xdr:row>0</xdr:row>
      <xdr:rowOff>1162623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5588AB1-81AD-4CFC-8F24-45305C4C7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30" y="81644"/>
          <a:ext cx="2367642" cy="1080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2E6-13FF-48B7-B607-46F226CF84BB}">
  <sheetPr codeName="Feuil1"/>
  <dimension ref="A1:AA56"/>
  <sheetViews>
    <sheetView tabSelected="1" view="pageBreakPreview" topLeftCell="D2" zoomScaleNormal="100" zoomScaleSheetLayoutView="100" workbookViewId="0">
      <selection activeCell="F10" sqref="F10:J10"/>
    </sheetView>
  </sheetViews>
  <sheetFormatPr baseColWidth="10" defaultColWidth="11.42578125" defaultRowHeight="15" x14ac:dyDescent="0.25"/>
  <cols>
    <col min="1" max="1" width="12.7109375" style="16" customWidth="1"/>
    <col min="2" max="2" width="25.7109375" style="2" customWidth="1"/>
    <col min="3" max="3" width="18.7109375" style="2" customWidth="1"/>
    <col min="4" max="4" width="30.7109375" style="16" customWidth="1"/>
    <col min="5" max="6" width="12.7109375" style="40" customWidth="1"/>
    <col min="7" max="7" width="8.7109375" style="2" customWidth="1"/>
    <col min="8" max="8" width="12.7109375" style="11" customWidth="1"/>
    <col min="9" max="10" width="10.7109375" style="11" customWidth="1"/>
    <col min="11" max="11" width="20.7109375" style="11" customWidth="1"/>
    <col min="12" max="12" width="12.7109375" style="11" customWidth="1"/>
    <col min="13" max="13" width="20.7109375" style="11" customWidth="1"/>
    <col min="14" max="18" width="12.7109375" style="5" customWidth="1"/>
    <col min="19" max="20" width="15.7109375" style="5" customWidth="1"/>
    <col min="21" max="16384" width="11.42578125" style="16"/>
  </cols>
  <sheetData>
    <row r="1" spans="1:27" ht="99.95" customHeight="1" x14ac:dyDescent="0.25">
      <c r="A1" s="108" t="s">
        <v>47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7" ht="15" customHeight="1" x14ac:dyDescent="0.25">
      <c r="E2" s="17"/>
      <c r="F2" s="17"/>
      <c r="G2" s="1"/>
      <c r="H2" s="1"/>
      <c r="I2" s="1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7" ht="15" customHeight="1" x14ac:dyDescent="0.25">
      <c r="A3" s="18"/>
      <c r="B3" s="79" t="s">
        <v>2</v>
      </c>
      <c r="C3" s="80"/>
      <c r="D3" s="17"/>
      <c r="E3" s="17"/>
      <c r="F3" s="69" t="s">
        <v>40</v>
      </c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7" ht="15" customHeight="1" x14ac:dyDescent="0.25">
      <c r="A4" s="20"/>
      <c r="B4" s="79" t="s">
        <v>3</v>
      </c>
      <c r="C4" s="80"/>
      <c r="D4" s="17"/>
      <c r="E4" s="17"/>
      <c r="F4" s="17"/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7" ht="15" customHeight="1" x14ac:dyDescent="0.25">
      <c r="A5" s="21"/>
      <c r="B5" s="79" t="s">
        <v>14</v>
      </c>
      <c r="C5" s="80"/>
      <c r="D5" s="17"/>
      <c r="E5" s="17"/>
      <c r="F5" s="71"/>
      <c r="G5" s="1"/>
      <c r="H5" s="1"/>
      <c r="I5" s="1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7" ht="15" customHeight="1" x14ac:dyDescent="0.25">
      <c r="A6" s="25"/>
      <c r="B6" s="79" t="s">
        <v>23</v>
      </c>
      <c r="C6" s="80"/>
      <c r="D6" s="17"/>
      <c r="E6" s="17"/>
      <c r="F6" s="17"/>
      <c r="G6" s="1"/>
      <c r="H6" s="1"/>
      <c r="I6" s="1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7" ht="24.95" customHeight="1" thickBot="1" x14ac:dyDescent="0.3">
      <c r="A7" s="22"/>
      <c r="B7" s="22"/>
      <c r="C7" s="22"/>
      <c r="D7" s="19"/>
      <c r="E7" s="17"/>
      <c r="F7" s="17"/>
      <c r="G7" s="1"/>
      <c r="H7" s="1"/>
      <c r="I7" s="1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7" ht="30" customHeight="1" thickBot="1" x14ac:dyDescent="0.3">
      <c r="A8" s="43"/>
      <c r="B8" s="84" t="s">
        <v>11</v>
      </c>
      <c r="C8" s="85"/>
      <c r="D8" s="86"/>
      <c r="E8" s="41" t="s">
        <v>12</v>
      </c>
      <c r="F8" s="95"/>
      <c r="G8" s="95"/>
      <c r="H8" s="95"/>
      <c r="I8" s="95"/>
      <c r="J8" s="96"/>
      <c r="K8" s="93" t="s">
        <v>15</v>
      </c>
      <c r="L8" s="94"/>
      <c r="M8" s="95"/>
      <c r="N8" s="95"/>
      <c r="O8" s="95"/>
      <c r="P8" s="95"/>
      <c r="Q8" s="95"/>
      <c r="R8" s="95"/>
      <c r="S8" s="96"/>
      <c r="T8" s="4"/>
    </row>
    <row r="9" spans="1:27" ht="30" customHeight="1" thickBot="1" x14ac:dyDescent="0.3">
      <c r="A9" s="43"/>
      <c r="B9" s="87"/>
      <c r="C9" s="88"/>
      <c r="D9" s="89"/>
      <c r="E9" s="41" t="s">
        <v>16</v>
      </c>
      <c r="F9" s="95"/>
      <c r="G9" s="95"/>
      <c r="H9" s="95"/>
      <c r="I9" s="95"/>
      <c r="J9" s="96"/>
      <c r="K9" s="93" t="s">
        <v>17</v>
      </c>
      <c r="L9" s="94"/>
      <c r="M9" s="95"/>
      <c r="N9" s="95"/>
      <c r="O9" s="95"/>
      <c r="P9" s="95"/>
      <c r="Q9" s="95"/>
      <c r="R9" s="95"/>
      <c r="S9" s="96"/>
      <c r="T9" s="4"/>
    </row>
    <row r="10" spans="1:27" ht="30" customHeight="1" thickBot="1" x14ac:dyDescent="0.3">
      <c r="A10" s="43"/>
      <c r="B10" s="90"/>
      <c r="C10" s="91"/>
      <c r="D10" s="92"/>
      <c r="E10" s="42" t="s">
        <v>27</v>
      </c>
      <c r="F10" s="103"/>
      <c r="G10" s="103"/>
      <c r="H10" s="103"/>
      <c r="I10" s="103"/>
      <c r="J10" s="104"/>
      <c r="K10" s="93" t="s">
        <v>26</v>
      </c>
      <c r="L10" s="94"/>
      <c r="M10" s="99" t="str">
        <f>IF(F10="Palace","1ère catégorie :",IF(F10="Hôtel, résidence, meublé 5*","2ème catégorie :",IF(F10="Hôtel, résidence, meublé 4*","3ème catégorie :",IF(F10="Hôtel, résidence, meublé 3*","4ème catégorie :",IF(F10="Hôtel, résidence, meublé 2*","5ème catégorie :",IF(F10="Hôtel, résidence, meublé 1*","6ème catégorie :",IF(F10="Village vacance 1 à 3*","6ème catégorie :",IF(F10="Maison d'hôtes","6ème catégorie :",IF(F10="Camping 3 à 5*","7ème catégorie :",IF(F10="Camping 1 ou 2*","8ème catégorie :",""))))))))))</f>
        <v/>
      </c>
      <c r="N10" s="99"/>
      <c r="O10" s="97" t="str">
        <f>IF(F10="Palace","4,80€",IF(F10="Hôtel, résidence, meublé 5*","3,50€",IF(F10="Hôtel, résidence, meublé 4*","2,60€",IF(F10="Hôtel, résidence, meublé 3*","1,70€",IF(F10="Hôtel, résidence, meublé 2*","1,00€",IF(F10="Hôtel, résidence, meublé 1*","0,80€",IF(F10="Village vacance 1 à 3*","0,80€",IF(F10="Maison d'hôtes","0,80€",IF(F10="Camping 3 à 5*","0,60€",IF(F10="Camping 1 ou 2*","0,20€",""))))))))))</f>
        <v/>
      </c>
      <c r="P10" s="97"/>
      <c r="Q10" s="97"/>
      <c r="R10" s="97"/>
      <c r="S10" s="98"/>
      <c r="T10" s="4"/>
    </row>
    <row r="11" spans="1:27" ht="24.95" customHeight="1" thickBot="1" x14ac:dyDescent="0.3">
      <c r="A11" s="43"/>
      <c r="B11" s="43"/>
      <c r="C11" s="43"/>
      <c r="D11" s="43"/>
      <c r="E11" s="23"/>
      <c r="F11" s="23"/>
      <c r="G11" s="2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"/>
    </row>
    <row r="12" spans="1:27" s="60" customFormat="1" ht="69.95" customHeight="1" thickBot="1" x14ac:dyDescent="0.3">
      <c r="B12" s="81" t="s">
        <v>37</v>
      </c>
      <c r="C12" s="82"/>
      <c r="D12" s="83"/>
      <c r="E12" s="58"/>
      <c r="F12" s="134" t="s">
        <v>43</v>
      </c>
      <c r="G12" s="135"/>
      <c r="H12" s="135"/>
      <c r="I12" s="59"/>
      <c r="J12" s="134" t="s">
        <v>44</v>
      </c>
      <c r="K12" s="135"/>
      <c r="L12" s="135"/>
      <c r="M12" s="59"/>
      <c r="N12" s="134" t="s">
        <v>45</v>
      </c>
      <c r="O12" s="135"/>
      <c r="P12" s="135"/>
      <c r="Q12" s="136"/>
      <c r="R12" s="59"/>
      <c r="S12" s="134" t="s">
        <v>46</v>
      </c>
      <c r="T12" s="135"/>
      <c r="U12" s="135"/>
      <c r="V12" s="136"/>
      <c r="W12" s="70"/>
      <c r="X12" s="16"/>
      <c r="Y12" s="16"/>
      <c r="Z12" s="16"/>
      <c r="AA12" s="16"/>
    </row>
    <row r="13" spans="1:27" ht="24.95" customHeight="1" thickBot="1" x14ac:dyDescent="0.3">
      <c r="A13" s="43"/>
      <c r="B13" s="43"/>
      <c r="C13" s="43"/>
      <c r="D13" s="43"/>
      <c r="E13" s="23"/>
      <c r="F13" s="23"/>
      <c r="G13" s="2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7" ht="69.95" customHeight="1" thickBot="1" x14ac:dyDescent="0.3">
      <c r="A14" s="37" t="s">
        <v>7</v>
      </c>
      <c r="B14" s="38" t="s">
        <v>28</v>
      </c>
      <c r="C14" s="38" t="s">
        <v>18</v>
      </c>
      <c r="D14" s="39" t="s">
        <v>9</v>
      </c>
      <c r="E14" s="34" t="s">
        <v>0</v>
      </c>
      <c r="F14" s="34" t="s">
        <v>1</v>
      </c>
      <c r="G14" s="28" t="s">
        <v>6</v>
      </c>
      <c r="H14" s="35" t="s">
        <v>19</v>
      </c>
      <c r="I14" s="36" t="s">
        <v>4</v>
      </c>
      <c r="J14" s="29" t="s">
        <v>13</v>
      </c>
      <c r="K14" s="105" t="s">
        <v>20</v>
      </c>
      <c r="L14" s="106"/>
      <c r="M14" s="107"/>
      <c r="N14" s="30" t="s">
        <v>29</v>
      </c>
      <c r="O14" s="30" t="s">
        <v>21</v>
      </c>
      <c r="P14" s="31" t="s">
        <v>22</v>
      </c>
      <c r="Q14" s="31" t="s">
        <v>48</v>
      </c>
      <c r="R14" s="31" t="s">
        <v>30</v>
      </c>
      <c r="S14" s="32" t="s">
        <v>25</v>
      </c>
      <c r="T14" s="33" t="s">
        <v>24</v>
      </c>
      <c r="U14" s="61" t="s">
        <v>31</v>
      </c>
      <c r="V14" s="61" t="s">
        <v>32</v>
      </c>
      <c r="W14" s="61" t="s">
        <v>41</v>
      </c>
      <c r="X14" s="62" t="s">
        <v>42</v>
      </c>
    </row>
    <row r="15" spans="1:27" ht="24.95" customHeight="1" thickBot="1" x14ac:dyDescent="0.3">
      <c r="A15" s="9"/>
      <c r="B15" s="24"/>
      <c r="C15" s="24"/>
      <c r="D15" s="10"/>
      <c r="E15" s="7"/>
      <c r="F15" s="7"/>
      <c r="G15" s="3">
        <f>F15-E15</f>
        <v>0</v>
      </c>
      <c r="H15" s="8"/>
      <c r="I15" s="8"/>
      <c r="J15" s="12" t="str">
        <f>IF(I15="","",H15-I15)</f>
        <v/>
      </c>
      <c r="K15" s="74"/>
      <c r="L15" s="75"/>
      <c r="M15" s="76"/>
      <c r="N15" s="6" t="str">
        <f t="shared" ref="N15:N34" si="0">IF(AND($O$10&lt;&gt;"",I15&lt;&gt;""),$O$10,"")</f>
        <v/>
      </c>
      <c r="O15" s="6" t="str">
        <f>IF(N15="","",N15*10/100)</f>
        <v/>
      </c>
      <c r="P15" s="6" t="str">
        <f>IF(N15="","",N15*15/100)</f>
        <v/>
      </c>
      <c r="Q15" s="6" t="str">
        <f>IF(N15="","",N15*200/100)</f>
        <v/>
      </c>
      <c r="R15" s="44" t="str">
        <f>IF(N15&lt;&gt;"",(N15+O15+P15+Q15),"")</f>
        <v/>
      </c>
      <c r="S15" s="26" t="str">
        <f>IF(AND(B15="Direct propriétaire",R15&lt;&gt;""),R15*G15*I15,"")</f>
        <v/>
      </c>
      <c r="T15" s="27" t="str">
        <f>IF(AND(B15="Plateforme de réservation",R15&lt;&gt;""),R15*G15*I15,"")</f>
        <v/>
      </c>
      <c r="U15" s="63" t="str">
        <f>IF(N15="","",N15*I15*G15)</f>
        <v/>
      </c>
      <c r="V15" s="63" t="str">
        <f>IF(O15="","",O15*I15*G15)</f>
        <v/>
      </c>
      <c r="W15" s="63" t="str">
        <f>IF(P15="","",P15*I15*G15)</f>
        <v/>
      </c>
      <c r="X15" s="64" t="str">
        <f>IF(Q15="","",Q15*I15*G15)</f>
        <v/>
      </c>
    </row>
    <row r="16" spans="1:27" ht="24.95" customHeight="1" thickBot="1" x14ac:dyDescent="0.3">
      <c r="A16" s="9"/>
      <c r="B16" s="24"/>
      <c r="C16" s="24"/>
      <c r="D16" s="10"/>
      <c r="E16" s="7"/>
      <c r="F16" s="7"/>
      <c r="G16" s="3">
        <f>F16-E16</f>
        <v>0</v>
      </c>
      <c r="H16" s="8"/>
      <c r="I16" s="8"/>
      <c r="J16" s="12" t="str">
        <f t="shared" ref="J16:J49" si="1">IF(I16="","",H16-I16)</f>
        <v/>
      </c>
      <c r="K16" s="74"/>
      <c r="L16" s="75"/>
      <c r="M16" s="76"/>
      <c r="N16" s="6" t="str">
        <f t="shared" si="0"/>
        <v/>
      </c>
      <c r="O16" s="6" t="str">
        <f t="shared" ref="O16:O49" si="2">IF(N16="","",N16*10/100)</f>
        <v/>
      </c>
      <c r="P16" s="6" t="str">
        <f>IF(N16="","",N16*15/100)</f>
        <v/>
      </c>
      <c r="Q16" s="6" t="str">
        <f>IF(N16="","",N16*200/100)</f>
        <v/>
      </c>
      <c r="R16" s="44" t="str">
        <f t="shared" ref="R16:R49" si="3">IF(N16&lt;&gt;"",(N16+O16+P16+Q16),"")</f>
        <v/>
      </c>
      <c r="S16" s="26" t="str">
        <f t="shared" ref="S16:S49" si="4">IF(AND(B16="Direct propriétaire",R16&lt;&gt;""),R16*G16*I16,"")</f>
        <v/>
      </c>
      <c r="T16" s="27" t="str">
        <f t="shared" ref="T16:T49" si="5">IF(AND(B16="Plateforme de réservation",R16&lt;&gt;""),R16*G16*I16,"")</f>
        <v/>
      </c>
      <c r="U16" s="63" t="str">
        <f t="shared" ref="U16:U49" si="6">IF(N16="","",N16*I16*G16)</f>
        <v/>
      </c>
      <c r="V16" s="63" t="str">
        <f t="shared" ref="V16:V49" si="7">IF(O16="","",O16*I16*G16)</f>
        <v/>
      </c>
      <c r="W16" s="63" t="str">
        <f t="shared" ref="W16:W49" si="8">IF(P16="","",P16*I16*G16)</f>
        <v/>
      </c>
      <c r="X16" s="64" t="str">
        <f>IF(Q16="","",Q16*I16*G16)</f>
        <v/>
      </c>
    </row>
    <row r="17" spans="1:24" ht="24.95" customHeight="1" thickBot="1" x14ac:dyDescent="0.3">
      <c r="A17" s="9"/>
      <c r="B17" s="24"/>
      <c r="C17" s="24"/>
      <c r="D17" s="10"/>
      <c r="E17" s="7"/>
      <c r="F17" s="7"/>
      <c r="G17" s="3">
        <f t="shared" ref="G17:G21" si="9">F17-E17</f>
        <v>0</v>
      </c>
      <c r="H17" s="8"/>
      <c r="I17" s="8"/>
      <c r="J17" s="12" t="str">
        <f t="shared" si="1"/>
        <v/>
      </c>
      <c r="K17" s="74"/>
      <c r="L17" s="75"/>
      <c r="M17" s="76"/>
      <c r="N17" s="6" t="str">
        <f t="shared" si="0"/>
        <v/>
      </c>
      <c r="O17" s="6" t="str">
        <f>IF(N17="","",N17*10/100)</f>
        <v/>
      </c>
      <c r="P17" s="6" t="str">
        <f>IF(N17="","",N17*15/100)</f>
        <v/>
      </c>
      <c r="Q17" s="6" t="str">
        <f>IF(N17="","",N17*200/100)</f>
        <v/>
      </c>
      <c r="R17" s="44" t="str">
        <f>IF(N17&lt;&gt;"",(N17+O17+P17+Q17),"")</f>
        <v/>
      </c>
      <c r="S17" s="26" t="str">
        <f>IF(AND(B17="Direct propriétaire",R17&lt;&gt;""),R17*G17*I17,"")</f>
        <v/>
      </c>
      <c r="T17" s="27" t="str">
        <f>IF(AND(B17="Plateforme de réservation",R17&lt;&gt;""),R17*G17*I17,"")</f>
        <v/>
      </c>
      <c r="U17" s="63" t="str">
        <f t="shared" si="6"/>
        <v/>
      </c>
      <c r="V17" s="63" t="str">
        <f t="shared" si="7"/>
        <v/>
      </c>
      <c r="W17" s="63" t="str">
        <f t="shared" si="8"/>
        <v/>
      </c>
      <c r="X17" s="64" t="str">
        <f t="shared" ref="X17:X48" si="10">IF(Q17="","",Q17*I17*G17)</f>
        <v/>
      </c>
    </row>
    <row r="18" spans="1:24" ht="24.95" customHeight="1" thickBot="1" x14ac:dyDescent="0.3">
      <c r="A18" s="9"/>
      <c r="B18" s="24"/>
      <c r="C18" s="24"/>
      <c r="D18" s="10"/>
      <c r="E18" s="7"/>
      <c r="F18" s="7"/>
      <c r="G18" s="3">
        <f t="shared" si="9"/>
        <v>0</v>
      </c>
      <c r="H18" s="8"/>
      <c r="I18" s="8"/>
      <c r="J18" s="12" t="str">
        <f t="shared" si="1"/>
        <v/>
      </c>
      <c r="K18" s="74"/>
      <c r="L18" s="75"/>
      <c r="M18" s="76"/>
      <c r="N18" s="6" t="str">
        <f t="shared" si="0"/>
        <v/>
      </c>
      <c r="O18" s="6" t="str">
        <f t="shared" si="2"/>
        <v/>
      </c>
      <c r="P18" s="6" t="str">
        <f t="shared" ref="P18:P49" si="11">IF(N18="","",N18*15/100)</f>
        <v/>
      </c>
      <c r="Q18" s="6" t="str">
        <f t="shared" ref="Q18:Q47" si="12">IF(N18="","",N18*200/100)</f>
        <v/>
      </c>
      <c r="R18" s="44" t="str">
        <f t="shared" si="3"/>
        <v/>
      </c>
      <c r="S18" s="26" t="str">
        <f t="shared" si="4"/>
        <v/>
      </c>
      <c r="T18" s="27" t="str">
        <f t="shared" si="5"/>
        <v/>
      </c>
      <c r="U18" s="63" t="str">
        <f t="shared" si="6"/>
        <v/>
      </c>
      <c r="V18" s="63" t="str">
        <f t="shared" si="7"/>
        <v/>
      </c>
      <c r="W18" s="63" t="str">
        <f t="shared" si="8"/>
        <v/>
      </c>
      <c r="X18" s="64" t="str">
        <f t="shared" si="10"/>
        <v/>
      </c>
    </row>
    <row r="19" spans="1:24" ht="24.95" customHeight="1" thickBot="1" x14ac:dyDescent="0.3">
      <c r="A19" s="9"/>
      <c r="B19" s="24"/>
      <c r="C19" s="24"/>
      <c r="D19" s="10"/>
      <c r="E19" s="7"/>
      <c r="F19" s="7"/>
      <c r="G19" s="3">
        <f t="shared" si="9"/>
        <v>0</v>
      </c>
      <c r="H19" s="8"/>
      <c r="I19" s="8"/>
      <c r="J19" s="12" t="str">
        <f t="shared" si="1"/>
        <v/>
      </c>
      <c r="K19" s="74"/>
      <c r="L19" s="75"/>
      <c r="M19" s="76"/>
      <c r="N19" s="6" t="str">
        <f t="shared" si="0"/>
        <v/>
      </c>
      <c r="O19" s="6" t="str">
        <f t="shared" si="2"/>
        <v/>
      </c>
      <c r="P19" s="6" t="str">
        <f t="shared" si="11"/>
        <v/>
      </c>
      <c r="Q19" s="6" t="str">
        <f t="shared" si="12"/>
        <v/>
      </c>
      <c r="R19" s="44" t="str">
        <f t="shared" si="3"/>
        <v/>
      </c>
      <c r="S19" s="26" t="str">
        <f t="shared" si="4"/>
        <v/>
      </c>
      <c r="T19" s="27" t="str">
        <f t="shared" si="5"/>
        <v/>
      </c>
      <c r="U19" s="63" t="str">
        <f t="shared" si="6"/>
        <v/>
      </c>
      <c r="V19" s="63" t="str">
        <f t="shared" si="7"/>
        <v/>
      </c>
      <c r="W19" s="63" t="str">
        <f t="shared" si="8"/>
        <v/>
      </c>
      <c r="X19" s="64" t="str">
        <f t="shared" si="10"/>
        <v/>
      </c>
    </row>
    <row r="20" spans="1:24" ht="24.95" customHeight="1" thickBot="1" x14ac:dyDescent="0.3">
      <c r="A20" s="9"/>
      <c r="B20" s="24"/>
      <c r="C20" s="24"/>
      <c r="D20" s="10"/>
      <c r="E20" s="7"/>
      <c r="F20" s="7"/>
      <c r="G20" s="3">
        <f t="shared" si="9"/>
        <v>0</v>
      </c>
      <c r="H20" s="8"/>
      <c r="I20" s="8"/>
      <c r="J20" s="12" t="str">
        <f t="shared" si="1"/>
        <v/>
      </c>
      <c r="K20" s="74"/>
      <c r="L20" s="75"/>
      <c r="M20" s="76"/>
      <c r="N20" s="6" t="str">
        <f t="shared" si="0"/>
        <v/>
      </c>
      <c r="O20" s="6" t="str">
        <f t="shared" si="2"/>
        <v/>
      </c>
      <c r="P20" s="6" t="str">
        <f t="shared" si="11"/>
        <v/>
      </c>
      <c r="Q20" s="6" t="str">
        <f t="shared" si="12"/>
        <v/>
      </c>
      <c r="R20" s="44" t="str">
        <f t="shared" si="3"/>
        <v/>
      </c>
      <c r="S20" s="26" t="str">
        <f t="shared" si="4"/>
        <v/>
      </c>
      <c r="T20" s="27" t="str">
        <f t="shared" si="5"/>
        <v/>
      </c>
      <c r="U20" s="63" t="str">
        <f t="shared" si="6"/>
        <v/>
      </c>
      <c r="V20" s="63" t="str">
        <f t="shared" si="7"/>
        <v/>
      </c>
      <c r="W20" s="63" t="str">
        <f t="shared" si="8"/>
        <v/>
      </c>
      <c r="X20" s="64" t="str">
        <f t="shared" si="10"/>
        <v/>
      </c>
    </row>
    <row r="21" spans="1:24" ht="24.95" customHeight="1" thickBot="1" x14ac:dyDescent="0.3">
      <c r="A21" s="9"/>
      <c r="B21" s="24"/>
      <c r="C21" s="24"/>
      <c r="D21" s="10"/>
      <c r="E21" s="7"/>
      <c r="F21" s="7"/>
      <c r="G21" s="3">
        <f t="shared" si="9"/>
        <v>0</v>
      </c>
      <c r="H21" s="8"/>
      <c r="I21" s="8"/>
      <c r="J21" s="12" t="str">
        <f t="shared" si="1"/>
        <v/>
      </c>
      <c r="K21" s="74"/>
      <c r="L21" s="75"/>
      <c r="M21" s="76"/>
      <c r="N21" s="6" t="str">
        <f t="shared" si="0"/>
        <v/>
      </c>
      <c r="O21" s="6" t="str">
        <f t="shared" si="2"/>
        <v/>
      </c>
      <c r="P21" s="6" t="str">
        <f t="shared" si="11"/>
        <v/>
      </c>
      <c r="Q21" s="6" t="str">
        <f t="shared" si="12"/>
        <v/>
      </c>
      <c r="R21" s="44" t="str">
        <f t="shared" si="3"/>
        <v/>
      </c>
      <c r="S21" s="26" t="str">
        <f t="shared" si="4"/>
        <v/>
      </c>
      <c r="T21" s="27" t="str">
        <f>IF(AND(B21="Plateforme de réservation",R21&lt;&gt;""),R21*G21*I21,"")</f>
        <v/>
      </c>
      <c r="U21" s="63" t="str">
        <f t="shared" si="6"/>
        <v/>
      </c>
      <c r="V21" s="63" t="str">
        <f t="shared" si="7"/>
        <v/>
      </c>
      <c r="W21" s="63" t="str">
        <f t="shared" si="8"/>
        <v/>
      </c>
      <c r="X21" s="64" t="str">
        <f t="shared" si="10"/>
        <v/>
      </c>
    </row>
    <row r="22" spans="1:24" ht="24.95" customHeight="1" thickBot="1" x14ac:dyDescent="0.3">
      <c r="A22" s="9"/>
      <c r="B22" s="24"/>
      <c r="C22" s="24"/>
      <c r="D22" s="10"/>
      <c r="E22" s="7"/>
      <c r="F22" s="7"/>
      <c r="G22" s="3">
        <f>F22-E22</f>
        <v>0</v>
      </c>
      <c r="H22" s="8"/>
      <c r="I22" s="8"/>
      <c r="J22" s="12" t="str">
        <f t="shared" si="1"/>
        <v/>
      </c>
      <c r="K22" s="74"/>
      <c r="L22" s="75"/>
      <c r="M22" s="76"/>
      <c r="N22" s="6" t="str">
        <f t="shared" si="0"/>
        <v/>
      </c>
      <c r="O22" s="6" t="str">
        <f t="shared" si="2"/>
        <v/>
      </c>
      <c r="P22" s="6" t="str">
        <f t="shared" si="11"/>
        <v/>
      </c>
      <c r="Q22" s="6" t="str">
        <f t="shared" si="12"/>
        <v/>
      </c>
      <c r="R22" s="44" t="str">
        <f>IF(N22&lt;&gt;"",(N22+O22+P22+Q22),"")</f>
        <v/>
      </c>
      <c r="S22" s="26" t="str">
        <f t="shared" si="4"/>
        <v/>
      </c>
      <c r="T22" s="27" t="str">
        <f>IF(AND(B22="Plateforme de réservation",R22&lt;&gt;""),R22*G22*I22,"")</f>
        <v/>
      </c>
      <c r="U22" s="63" t="str">
        <f t="shared" si="6"/>
        <v/>
      </c>
      <c r="V22" s="63" t="str">
        <f t="shared" si="7"/>
        <v/>
      </c>
      <c r="W22" s="63" t="str">
        <f t="shared" si="8"/>
        <v/>
      </c>
      <c r="X22" s="64" t="str">
        <f t="shared" si="10"/>
        <v/>
      </c>
    </row>
    <row r="23" spans="1:24" ht="24.95" customHeight="1" thickBot="1" x14ac:dyDescent="0.3">
      <c r="A23" s="9"/>
      <c r="B23" s="24"/>
      <c r="C23" s="24"/>
      <c r="D23" s="10"/>
      <c r="E23" s="7"/>
      <c r="F23" s="7"/>
      <c r="G23" s="3">
        <f>F23-E23</f>
        <v>0</v>
      </c>
      <c r="H23" s="8"/>
      <c r="I23" s="8"/>
      <c r="J23" s="12" t="str">
        <f t="shared" si="1"/>
        <v/>
      </c>
      <c r="K23" s="74"/>
      <c r="L23" s="75"/>
      <c r="M23" s="76"/>
      <c r="N23" s="6" t="str">
        <f t="shared" si="0"/>
        <v/>
      </c>
      <c r="O23" s="6" t="str">
        <f t="shared" si="2"/>
        <v/>
      </c>
      <c r="P23" s="6" t="str">
        <f t="shared" si="11"/>
        <v/>
      </c>
      <c r="Q23" s="6" t="str">
        <f t="shared" si="12"/>
        <v/>
      </c>
      <c r="R23" s="44" t="str">
        <f t="shared" si="3"/>
        <v/>
      </c>
      <c r="S23" s="26" t="str">
        <f t="shared" si="4"/>
        <v/>
      </c>
      <c r="T23" s="27" t="str">
        <f t="shared" si="5"/>
        <v/>
      </c>
      <c r="U23" s="63" t="str">
        <f t="shared" si="6"/>
        <v/>
      </c>
      <c r="V23" s="63" t="str">
        <f t="shared" si="7"/>
        <v/>
      </c>
      <c r="W23" s="63" t="str">
        <f t="shared" si="8"/>
        <v/>
      </c>
      <c r="X23" s="64" t="str">
        <f>IF(Q23="","",Q23*I23*G23)</f>
        <v/>
      </c>
    </row>
    <row r="24" spans="1:24" ht="24.95" customHeight="1" thickBot="1" x14ac:dyDescent="0.3">
      <c r="A24" s="9"/>
      <c r="B24" s="24"/>
      <c r="C24" s="24"/>
      <c r="D24" s="10"/>
      <c r="E24" s="7"/>
      <c r="F24" s="7"/>
      <c r="G24" s="3">
        <f t="shared" ref="G24:G29" si="13">F24-E24</f>
        <v>0</v>
      </c>
      <c r="H24" s="8"/>
      <c r="I24" s="8"/>
      <c r="J24" s="12" t="str">
        <f t="shared" si="1"/>
        <v/>
      </c>
      <c r="K24" s="74"/>
      <c r="L24" s="75"/>
      <c r="M24" s="76"/>
      <c r="N24" s="6" t="str">
        <f t="shared" si="0"/>
        <v/>
      </c>
      <c r="O24" s="6" t="str">
        <f t="shared" si="2"/>
        <v/>
      </c>
      <c r="P24" s="6" t="str">
        <f t="shared" si="11"/>
        <v/>
      </c>
      <c r="Q24" s="6" t="str">
        <f t="shared" si="12"/>
        <v/>
      </c>
      <c r="R24" s="44" t="str">
        <f>IF(N24&lt;&gt;"",(N24+O24+P24+Q24),"")</f>
        <v/>
      </c>
      <c r="S24" s="26" t="str">
        <f t="shared" si="4"/>
        <v/>
      </c>
      <c r="T24" s="27" t="str">
        <f t="shared" si="5"/>
        <v/>
      </c>
      <c r="U24" s="63" t="str">
        <f t="shared" si="6"/>
        <v/>
      </c>
      <c r="V24" s="63" t="str">
        <f t="shared" si="7"/>
        <v/>
      </c>
      <c r="W24" s="63" t="str">
        <f t="shared" si="8"/>
        <v/>
      </c>
      <c r="X24" s="64" t="str">
        <f t="shared" si="10"/>
        <v/>
      </c>
    </row>
    <row r="25" spans="1:24" ht="24.95" customHeight="1" thickBot="1" x14ac:dyDescent="0.3">
      <c r="A25" s="9"/>
      <c r="B25" s="24"/>
      <c r="C25" s="24"/>
      <c r="D25" s="10"/>
      <c r="E25" s="7"/>
      <c r="F25" s="7"/>
      <c r="G25" s="3">
        <f t="shared" si="13"/>
        <v>0</v>
      </c>
      <c r="H25" s="8"/>
      <c r="I25" s="8"/>
      <c r="J25" s="12" t="str">
        <f t="shared" si="1"/>
        <v/>
      </c>
      <c r="K25" s="74"/>
      <c r="L25" s="75"/>
      <c r="M25" s="76"/>
      <c r="N25" s="6" t="str">
        <f t="shared" si="0"/>
        <v/>
      </c>
      <c r="O25" s="6" t="str">
        <f t="shared" si="2"/>
        <v/>
      </c>
      <c r="P25" s="6" t="str">
        <f t="shared" si="11"/>
        <v/>
      </c>
      <c r="Q25" s="6" t="str">
        <f t="shared" si="12"/>
        <v/>
      </c>
      <c r="R25" s="44" t="str">
        <f t="shared" si="3"/>
        <v/>
      </c>
      <c r="S25" s="26" t="str">
        <f t="shared" si="4"/>
        <v/>
      </c>
      <c r="T25" s="27" t="str">
        <f t="shared" si="5"/>
        <v/>
      </c>
      <c r="U25" s="63" t="str">
        <f t="shared" si="6"/>
        <v/>
      </c>
      <c r="V25" s="63" t="str">
        <f t="shared" si="7"/>
        <v/>
      </c>
      <c r="W25" s="63" t="str">
        <f t="shared" si="8"/>
        <v/>
      </c>
      <c r="X25" s="64" t="str">
        <f t="shared" si="10"/>
        <v/>
      </c>
    </row>
    <row r="26" spans="1:24" ht="24.95" customHeight="1" thickBot="1" x14ac:dyDescent="0.3">
      <c r="A26" s="9"/>
      <c r="B26" s="24"/>
      <c r="C26" s="24"/>
      <c r="D26" s="10"/>
      <c r="E26" s="7"/>
      <c r="F26" s="7"/>
      <c r="G26" s="3">
        <f t="shared" si="13"/>
        <v>0</v>
      </c>
      <c r="H26" s="8"/>
      <c r="I26" s="8"/>
      <c r="J26" s="12" t="str">
        <f t="shared" si="1"/>
        <v/>
      </c>
      <c r="K26" s="74"/>
      <c r="L26" s="75"/>
      <c r="M26" s="76"/>
      <c r="N26" s="6" t="str">
        <f t="shared" si="0"/>
        <v/>
      </c>
      <c r="O26" s="6" t="str">
        <f t="shared" si="2"/>
        <v/>
      </c>
      <c r="P26" s="6" t="str">
        <f t="shared" si="11"/>
        <v/>
      </c>
      <c r="Q26" s="6" t="str">
        <f t="shared" si="12"/>
        <v/>
      </c>
      <c r="R26" s="44" t="str">
        <f t="shared" si="3"/>
        <v/>
      </c>
      <c r="S26" s="26" t="str">
        <f t="shared" si="4"/>
        <v/>
      </c>
      <c r="T26" s="27" t="str">
        <f t="shared" si="5"/>
        <v/>
      </c>
      <c r="U26" s="63" t="str">
        <f t="shared" si="6"/>
        <v/>
      </c>
      <c r="V26" s="63" t="str">
        <f t="shared" si="7"/>
        <v/>
      </c>
      <c r="W26" s="63" t="str">
        <f t="shared" si="8"/>
        <v/>
      </c>
      <c r="X26" s="64" t="str">
        <f t="shared" si="10"/>
        <v/>
      </c>
    </row>
    <row r="27" spans="1:24" ht="24.95" customHeight="1" thickBot="1" x14ac:dyDescent="0.3">
      <c r="A27" s="9"/>
      <c r="B27" s="24"/>
      <c r="C27" s="24"/>
      <c r="D27" s="10"/>
      <c r="E27" s="7"/>
      <c r="F27" s="7"/>
      <c r="G27" s="3">
        <f t="shared" si="13"/>
        <v>0</v>
      </c>
      <c r="H27" s="8"/>
      <c r="I27" s="8"/>
      <c r="J27" s="12" t="str">
        <f t="shared" si="1"/>
        <v/>
      </c>
      <c r="K27" s="74"/>
      <c r="L27" s="75"/>
      <c r="M27" s="76"/>
      <c r="N27" s="6" t="str">
        <f t="shared" si="0"/>
        <v/>
      </c>
      <c r="O27" s="6" t="str">
        <f t="shared" si="2"/>
        <v/>
      </c>
      <c r="P27" s="6" t="str">
        <f t="shared" si="11"/>
        <v/>
      </c>
      <c r="Q27" s="6" t="str">
        <f t="shared" si="12"/>
        <v/>
      </c>
      <c r="R27" s="44" t="str">
        <f t="shared" si="3"/>
        <v/>
      </c>
      <c r="S27" s="26" t="str">
        <f t="shared" si="4"/>
        <v/>
      </c>
      <c r="T27" s="27" t="str">
        <f t="shared" si="5"/>
        <v/>
      </c>
      <c r="U27" s="63" t="str">
        <f t="shared" si="6"/>
        <v/>
      </c>
      <c r="V27" s="63" t="str">
        <f t="shared" si="7"/>
        <v/>
      </c>
      <c r="W27" s="63" t="str">
        <f t="shared" si="8"/>
        <v/>
      </c>
      <c r="X27" s="64" t="str">
        <f t="shared" si="10"/>
        <v/>
      </c>
    </row>
    <row r="28" spans="1:24" ht="24.95" customHeight="1" thickBot="1" x14ac:dyDescent="0.3">
      <c r="A28" s="9"/>
      <c r="B28" s="24"/>
      <c r="C28" s="24"/>
      <c r="D28" s="10"/>
      <c r="E28" s="7"/>
      <c r="F28" s="7"/>
      <c r="G28" s="3">
        <f t="shared" si="13"/>
        <v>0</v>
      </c>
      <c r="H28" s="8"/>
      <c r="I28" s="8"/>
      <c r="J28" s="12" t="str">
        <f t="shared" si="1"/>
        <v/>
      </c>
      <c r="K28" s="74"/>
      <c r="L28" s="75"/>
      <c r="M28" s="76"/>
      <c r="N28" s="6" t="str">
        <f t="shared" si="0"/>
        <v/>
      </c>
      <c r="O28" s="6" t="str">
        <f t="shared" si="2"/>
        <v/>
      </c>
      <c r="P28" s="6" t="str">
        <f t="shared" si="11"/>
        <v/>
      </c>
      <c r="Q28" s="6" t="str">
        <f t="shared" si="12"/>
        <v/>
      </c>
      <c r="R28" s="44" t="str">
        <f t="shared" si="3"/>
        <v/>
      </c>
      <c r="S28" s="26" t="str">
        <f t="shared" si="4"/>
        <v/>
      </c>
      <c r="T28" s="27" t="str">
        <f t="shared" si="5"/>
        <v/>
      </c>
      <c r="U28" s="63" t="str">
        <f t="shared" si="6"/>
        <v/>
      </c>
      <c r="V28" s="63" t="str">
        <f t="shared" si="7"/>
        <v/>
      </c>
      <c r="W28" s="63" t="str">
        <f t="shared" si="8"/>
        <v/>
      </c>
      <c r="X28" s="64" t="str">
        <f t="shared" si="10"/>
        <v/>
      </c>
    </row>
    <row r="29" spans="1:24" ht="24.95" customHeight="1" thickBot="1" x14ac:dyDescent="0.3">
      <c r="A29" s="9"/>
      <c r="B29" s="24"/>
      <c r="C29" s="24"/>
      <c r="D29" s="10"/>
      <c r="E29" s="7"/>
      <c r="F29" s="7"/>
      <c r="G29" s="3">
        <f t="shared" si="13"/>
        <v>0</v>
      </c>
      <c r="H29" s="8"/>
      <c r="I29" s="8"/>
      <c r="J29" s="12" t="str">
        <f t="shared" si="1"/>
        <v/>
      </c>
      <c r="K29" s="74"/>
      <c r="L29" s="75"/>
      <c r="M29" s="76"/>
      <c r="N29" s="6" t="str">
        <f t="shared" si="0"/>
        <v/>
      </c>
      <c r="O29" s="6" t="str">
        <f t="shared" si="2"/>
        <v/>
      </c>
      <c r="P29" s="6" t="str">
        <f t="shared" si="11"/>
        <v/>
      </c>
      <c r="Q29" s="6" t="str">
        <f t="shared" si="12"/>
        <v/>
      </c>
      <c r="R29" s="44" t="str">
        <f t="shared" si="3"/>
        <v/>
      </c>
      <c r="S29" s="26" t="str">
        <f t="shared" si="4"/>
        <v/>
      </c>
      <c r="T29" s="27" t="str">
        <f t="shared" si="5"/>
        <v/>
      </c>
      <c r="U29" s="63" t="str">
        <f t="shared" si="6"/>
        <v/>
      </c>
      <c r="V29" s="63" t="str">
        <f t="shared" si="7"/>
        <v/>
      </c>
      <c r="W29" s="63" t="str">
        <f t="shared" si="8"/>
        <v/>
      </c>
      <c r="X29" s="64" t="str">
        <f t="shared" si="10"/>
        <v/>
      </c>
    </row>
    <row r="30" spans="1:24" ht="24.95" customHeight="1" thickBot="1" x14ac:dyDescent="0.3">
      <c r="A30" s="9"/>
      <c r="B30" s="24"/>
      <c r="C30" s="24"/>
      <c r="D30" s="10"/>
      <c r="E30" s="7"/>
      <c r="F30" s="7"/>
      <c r="G30" s="3">
        <f>F30-E30</f>
        <v>0</v>
      </c>
      <c r="H30" s="8"/>
      <c r="I30" s="8"/>
      <c r="J30" s="12" t="str">
        <f t="shared" si="1"/>
        <v/>
      </c>
      <c r="K30" s="74"/>
      <c r="L30" s="75"/>
      <c r="M30" s="76"/>
      <c r="N30" s="6" t="str">
        <f t="shared" si="0"/>
        <v/>
      </c>
      <c r="O30" s="6" t="str">
        <f t="shared" si="2"/>
        <v/>
      </c>
      <c r="P30" s="6" t="str">
        <f t="shared" si="11"/>
        <v/>
      </c>
      <c r="Q30" s="6" t="str">
        <f t="shared" si="12"/>
        <v/>
      </c>
      <c r="R30" s="44" t="str">
        <f t="shared" si="3"/>
        <v/>
      </c>
      <c r="S30" s="26" t="str">
        <f t="shared" si="4"/>
        <v/>
      </c>
      <c r="T30" s="27" t="str">
        <f t="shared" si="5"/>
        <v/>
      </c>
      <c r="U30" s="63" t="str">
        <f t="shared" si="6"/>
        <v/>
      </c>
      <c r="V30" s="63" t="str">
        <f t="shared" si="7"/>
        <v/>
      </c>
      <c r="W30" s="63" t="str">
        <f t="shared" si="8"/>
        <v/>
      </c>
      <c r="X30" s="64" t="str">
        <f t="shared" si="10"/>
        <v/>
      </c>
    </row>
    <row r="31" spans="1:24" ht="24.95" customHeight="1" thickBot="1" x14ac:dyDescent="0.3">
      <c r="A31" s="9"/>
      <c r="B31" s="24"/>
      <c r="C31" s="24"/>
      <c r="D31" s="10"/>
      <c r="E31" s="7"/>
      <c r="F31" s="7"/>
      <c r="G31" s="3">
        <f>F31-E31</f>
        <v>0</v>
      </c>
      <c r="H31" s="8"/>
      <c r="I31" s="8"/>
      <c r="J31" s="12" t="str">
        <f t="shared" si="1"/>
        <v/>
      </c>
      <c r="K31" s="74"/>
      <c r="L31" s="75"/>
      <c r="M31" s="76"/>
      <c r="N31" s="6" t="str">
        <f t="shared" si="0"/>
        <v/>
      </c>
      <c r="O31" s="6" t="str">
        <f t="shared" si="2"/>
        <v/>
      </c>
      <c r="P31" s="6" t="str">
        <f t="shared" si="11"/>
        <v/>
      </c>
      <c r="Q31" s="6" t="str">
        <f t="shared" si="12"/>
        <v/>
      </c>
      <c r="R31" s="44" t="str">
        <f t="shared" si="3"/>
        <v/>
      </c>
      <c r="S31" s="26" t="str">
        <f t="shared" si="4"/>
        <v/>
      </c>
      <c r="T31" s="27" t="str">
        <f t="shared" si="5"/>
        <v/>
      </c>
      <c r="U31" s="63" t="str">
        <f t="shared" si="6"/>
        <v/>
      </c>
      <c r="V31" s="63" t="str">
        <f t="shared" si="7"/>
        <v/>
      </c>
      <c r="W31" s="63" t="str">
        <f t="shared" si="8"/>
        <v/>
      </c>
      <c r="X31" s="64" t="str">
        <f t="shared" si="10"/>
        <v/>
      </c>
    </row>
    <row r="32" spans="1:24" ht="24.95" customHeight="1" thickBot="1" x14ac:dyDescent="0.3">
      <c r="A32" s="9"/>
      <c r="B32" s="24"/>
      <c r="C32" s="24"/>
      <c r="D32" s="10"/>
      <c r="E32" s="7"/>
      <c r="F32" s="7"/>
      <c r="G32" s="3">
        <f t="shared" ref="G32:G37" si="14">F32-E32</f>
        <v>0</v>
      </c>
      <c r="H32" s="8"/>
      <c r="I32" s="8"/>
      <c r="J32" s="12" t="str">
        <f t="shared" si="1"/>
        <v/>
      </c>
      <c r="K32" s="74"/>
      <c r="L32" s="75"/>
      <c r="M32" s="76"/>
      <c r="N32" s="6" t="str">
        <f t="shared" si="0"/>
        <v/>
      </c>
      <c r="O32" s="6" t="str">
        <f t="shared" si="2"/>
        <v/>
      </c>
      <c r="P32" s="6" t="str">
        <f t="shared" si="11"/>
        <v/>
      </c>
      <c r="Q32" s="6" t="str">
        <f t="shared" si="12"/>
        <v/>
      </c>
      <c r="R32" s="44" t="str">
        <f t="shared" si="3"/>
        <v/>
      </c>
      <c r="S32" s="26" t="str">
        <f t="shared" si="4"/>
        <v/>
      </c>
      <c r="T32" s="27" t="str">
        <f t="shared" si="5"/>
        <v/>
      </c>
      <c r="U32" s="63" t="str">
        <f t="shared" si="6"/>
        <v/>
      </c>
      <c r="V32" s="63" t="str">
        <f t="shared" si="7"/>
        <v/>
      </c>
      <c r="W32" s="63" t="str">
        <f t="shared" si="8"/>
        <v/>
      </c>
      <c r="X32" s="64" t="str">
        <f t="shared" si="10"/>
        <v/>
      </c>
    </row>
    <row r="33" spans="1:24" ht="24.95" customHeight="1" thickBot="1" x14ac:dyDescent="0.3">
      <c r="A33" s="9"/>
      <c r="B33" s="24"/>
      <c r="C33" s="24"/>
      <c r="D33" s="10"/>
      <c r="E33" s="7"/>
      <c r="F33" s="7"/>
      <c r="G33" s="3">
        <f t="shared" si="14"/>
        <v>0</v>
      </c>
      <c r="H33" s="8"/>
      <c r="I33" s="8"/>
      <c r="J33" s="12" t="str">
        <f t="shared" si="1"/>
        <v/>
      </c>
      <c r="K33" s="74"/>
      <c r="L33" s="75"/>
      <c r="M33" s="76"/>
      <c r="N33" s="6" t="str">
        <f t="shared" si="0"/>
        <v/>
      </c>
      <c r="O33" s="6" t="str">
        <f t="shared" si="2"/>
        <v/>
      </c>
      <c r="P33" s="6" t="str">
        <f t="shared" si="11"/>
        <v/>
      </c>
      <c r="Q33" s="6" t="str">
        <f t="shared" si="12"/>
        <v/>
      </c>
      <c r="R33" s="44" t="str">
        <f t="shared" si="3"/>
        <v/>
      </c>
      <c r="S33" s="26" t="str">
        <f t="shared" si="4"/>
        <v/>
      </c>
      <c r="T33" s="27" t="str">
        <f t="shared" si="5"/>
        <v/>
      </c>
      <c r="U33" s="63" t="str">
        <f t="shared" si="6"/>
        <v/>
      </c>
      <c r="V33" s="63" t="str">
        <f t="shared" si="7"/>
        <v/>
      </c>
      <c r="W33" s="63" t="str">
        <f t="shared" si="8"/>
        <v/>
      </c>
      <c r="X33" s="64" t="str">
        <f t="shared" si="10"/>
        <v/>
      </c>
    </row>
    <row r="34" spans="1:24" ht="24.95" customHeight="1" thickBot="1" x14ac:dyDescent="0.3">
      <c r="A34" s="9"/>
      <c r="B34" s="24"/>
      <c r="C34" s="24"/>
      <c r="D34" s="10"/>
      <c r="E34" s="7"/>
      <c r="F34" s="7"/>
      <c r="G34" s="3">
        <f t="shared" si="14"/>
        <v>0</v>
      </c>
      <c r="H34" s="8"/>
      <c r="I34" s="8"/>
      <c r="J34" s="12" t="str">
        <f t="shared" si="1"/>
        <v/>
      </c>
      <c r="K34" s="74"/>
      <c r="L34" s="75"/>
      <c r="M34" s="76"/>
      <c r="N34" s="6" t="str">
        <f t="shared" si="0"/>
        <v/>
      </c>
      <c r="O34" s="6" t="str">
        <f t="shared" si="2"/>
        <v/>
      </c>
      <c r="P34" s="6" t="str">
        <f t="shared" si="11"/>
        <v/>
      </c>
      <c r="Q34" s="6" t="str">
        <f t="shared" si="12"/>
        <v/>
      </c>
      <c r="R34" s="44" t="str">
        <f t="shared" si="3"/>
        <v/>
      </c>
      <c r="S34" s="26" t="str">
        <f t="shared" si="4"/>
        <v/>
      </c>
      <c r="T34" s="27" t="str">
        <f t="shared" si="5"/>
        <v/>
      </c>
      <c r="U34" s="63" t="str">
        <f t="shared" si="6"/>
        <v/>
      </c>
      <c r="V34" s="63" t="str">
        <f t="shared" si="7"/>
        <v/>
      </c>
      <c r="W34" s="63" t="str">
        <f t="shared" si="8"/>
        <v/>
      </c>
      <c r="X34" s="64" t="str">
        <f t="shared" si="10"/>
        <v/>
      </c>
    </row>
    <row r="35" spans="1:24" ht="24.95" customHeight="1" thickBot="1" x14ac:dyDescent="0.3">
      <c r="A35" s="9"/>
      <c r="B35" s="24"/>
      <c r="C35" s="24"/>
      <c r="D35" s="10"/>
      <c r="E35" s="7"/>
      <c r="F35" s="7"/>
      <c r="G35" s="3">
        <f t="shared" si="14"/>
        <v>0</v>
      </c>
      <c r="H35" s="8"/>
      <c r="I35" s="8"/>
      <c r="J35" s="12" t="str">
        <f t="shared" si="1"/>
        <v/>
      </c>
      <c r="K35" s="74"/>
      <c r="L35" s="75"/>
      <c r="M35" s="76"/>
      <c r="N35" s="6" t="str">
        <f t="shared" ref="N35:N49" si="15">IF(AND($O$10&lt;&gt;"",I35&lt;&gt;""),$O$10,"")</f>
        <v/>
      </c>
      <c r="O35" s="6" t="str">
        <f t="shared" si="2"/>
        <v/>
      </c>
      <c r="P35" s="6" t="str">
        <f t="shared" si="11"/>
        <v/>
      </c>
      <c r="Q35" s="6" t="str">
        <f t="shared" si="12"/>
        <v/>
      </c>
      <c r="R35" s="44" t="str">
        <f t="shared" si="3"/>
        <v/>
      </c>
      <c r="S35" s="26" t="str">
        <f t="shared" si="4"/>
        <v/>
      </c>
      <c r="T35" s="27" t="str">
        <f t="shared" si="5"/>
        <v/>
      </c>
      <c r="U35" s="63" t="str">
        <f t="shared" si="6"/>
        <v/>
      </c>
      <c r="V35" s="63" t="str">
        <f t="shared" si="7"/>
        <v/>
      </c>
      <c r="W35" s="63" t="str">
        <f t="shared" si="8"/>
        <v/>
      </c>
      <c r="X35" s="64" t="str">
        <f t="shared" si="10"/>
        <v/>
      </c>
    </row>
    <row r="36" spans="1:24" ht="24.95" customHeight="1" thickBot="1" x14ac:dyDescent="0.3">
      <c r="A36" s="9"/>
      <c r="B36" s="24"/>
      <c r="C36" s="24"/>
      <c r="D36" s="10"/>
      <c r="E36" s="7"/>
      <c r="F36" s="7"/>
      <c r="G36" s="3">
        <f t="shared" si="14"/>
        <v>0</v>
      </c>
      <c r="H36" s="8"/>
      <c r="I36" s="8"/>
      <c r="J36" s="12" t="str">
        <f t="shared" si="1"/>
        <v/>
      </c>
      <c r="K36" s="74"/>
      <c r="L36" s="75"/>
      <c r="M36" s="76"/>
      <c r="N36" s="6" t="str">
        <f t="shared" si="15"/>
        <v/>
      </c>
      <c r="O36" s="6" t="str">
        <f t="shared" si="2"/>
        <v/>
      </c>
      <c r="P36" s="6" t="str">
        <f t="shared" si="11"/>
        <v/>
      </c>
      <c r="Q36" s="6" t="str">
        <f t="shared" si="12"/>
        <v/>
      </c>
      <c r="R36" s="44" t="str">
        <f t="shared" si="3"/>
        <v/>
      </c>
      <c r="S36" s="26" t="str">
        <f t="shared" si="4"/>
        <v/>
      </c>
      <c r="T36" s="27" t="str">
        <f t="shared" si="5"/>
        <v/>
      </c>
      <c r="U36" s="63" t="str">
        <f t="shared" si="6"/>
        <v/>
      </c>
      <c r="V36" s="63" t="str">
        <f t="shared" si="7"/>
        <v/>
      </c>
      <c r="W36" s="63" t="str">
        <f t="shared" si="8"/>
        <v/>
      </c>
      <c r="X36" s="64" t="str">
        <f t="shared" si="10"/>
        <v/>
      </c>
    </row>
    <row r="37" spans="1:24" ht="24.95" customHeight="1" thickBot="1" x14ac:dyDescent="0.3">
      <c r="A37" s="9"/>
      <c r="B37" s="24"/>
      <c r="C37" s="24"/>
      <c r="D37" s="10"/>
      <c r="E37" s="7"/>
      <c r="F37" s="7"/>
      <c r="G37" s="3">
        <f t="shared" si="14"/>
        <v>0</v>
      </c>
      <c r="H37" s="8"/>
      <c r="I37" s="8"/>
      <c r="J37" s="12" t="str">
        <f t="shared" si="1"/>
        <v/>
      </c>
      <c r="K37" s="74"/>
      <c r="L37" s="75"/>
      <c r="M37" s="76"/>
      <c r="N37" s="6" t="str">
        <f t="shared" si="15"/>
        <v/>
      </c>
      <c r="O37" s="6" t="str">
        <f t="shared" si="2"/>
        <v/>
      </c>
      <c r="P37" s="6" t="str">
        <f t="shared" si="11"/>
        <v/>
      </c>
      <c r="Q37" s="6" t="str">
        <f t="shared" si="12"/>
        <v/>
      </c>
      <c r="R37" s="44" t="str">
        <f t="shared" si="3"/>
        <v/>
      </c>
      <c r="S37" s="26" t="str">
        <f t="shared" si="4"/>
        <v/>
      </c>
      <c r="T37" s="27" t="str">
        <f>IF(AND(B37="Plateforme de réservation",R37&lt;&gt;""),R37*G37*I37,"")</f>
        <v/>
      </c>
      <c r="U37" s="63" t="str">
        <f t="shared" si="6"/>
        <v/>
      </c>
      <c r="V37" s="63" t="str">
        <f t="shared" si="7"/>
        <v/>
      </c>
      <c r="W37" s="63" t="str">
        <f t="shared" si="8"/>
        <v/>
      </c>
      <c r="X37" s="64" t="str">
        <f t="shared" si="10"/>
        <v/>
      </c>
    </row>
    <row r="38" spans="1:24" ht="24.95" customHeight="1" thickBot="1" x14ac:dyDescent="0.3">
      <c r="A38" s="9"/>
      <c r="B38" s="24"/>
      <c r="C38" s="24"/>
      <c r="D38" s="10"/>
      <c r="E38" s="7"/>
      <c r="F38" s="7"/>
      <c r="G38" s="3">
        <f>F38-E38</f>
        <v>0</v>
      </c>
      <c r="H38" s="8"/>
      <c r="I38" s="8"/>
      <c r="J38" s="12" t="str">
        <f t="shared" si="1"/>
        <v/>
      </c>
      <c r="K38" s="74"/>
      <c r="L38" s="75"/>
      <c r="M38" s="76"/>
      <c r="N38" s="6" t="str">
        <f t="shared" si="15"/>
        <v/>
      </c>
      <c r="O38" s="6" t="str">
        <f t="shared" si="2"/>
        <v/>
      </c>
      <c r="P38" s="6" t="str">
        <f t="shared" si="11"/>
        <v/>
      </c>
      <c r="Q38" s="6" t="str">
        <f t="shared" si="12"/>
        <v/>
      </c>
      <c r="R38" s="44" t="str">
        <f t="shared" si="3"/>
        <v/>
      </c>
      <c r="S38" s="26" t="str">
        <f>IF(AND(B38="Direct propriétaire",R38&lt;&gt;""),R38*G38*I38,"")</f>
        <v/>
      </c>
      <c r="T38" s="27" t="str">
        <f t="shared" si="5"/>
        <v/>
      </c>
      <c r="U38" s="63" t="str">
        <f t="shared" si="6"/>
        <v/>
      </c>
      <c r="V38" s="63" t="str">
        <f t="shared" si="7"/>
        <v/>
      </c>
      <c r="W38" s="63" t="str">
        <f t="shared" si="8"/>
        <v/>
      </c>
      <c r="X38" s="64" t="str">
        <f t="shared" si="10"/>
        <v/>
      </c>
    </row>
    <row r="39" spans="1:24" ht="24.95" customHeight="1" thickBot="1" x14ac:dyDescent="0.3">
      <c r="A39" s="9"/>
      <c r="B39" s="24"/>
      <c r="C39" s="24"/>
      <c r="D39" s="10"/>
      <c r="E39" s="7"/>
      <c r="F39" s="7"/>
      <c r="G39" s="3">
        <f>F39-E39</f>
        <v>0</v>
      </c>
      <c r="H39" s="8"/>
      <c r="I39" s="8"/>
      <c r="J39" s="12" t="str">
        <f t="shared" si="1"/>
        <v/>
      </c>
      <c r="K39" s="74"/>
      <c r="L39" s="75"/>
      <c r="M39" s="76"/>
      <c r="N39" s="6" t="str">
        <f t="shared" si="15"/>
        <v/>
      </c>
      <c r="O39" s="6" t="str">
        <f t="shared" si="2"/>
        <v/>
      </c>
      <c r="P39" s="6" t="str">
        <f t="shared" si="11"/>
        <v/>
      </c>
      <c r="Q39" s="6" t="str">
        <f t="shared" si="12"/>
        <v/>
      </c>
      <c r="R39" s="44" t="str">
        <f t="shared" si="3"/>
        <v/>
      </c>
      <c r="S39" s="26" t="str">
        <f t="shared" si="4"/>
        <v/>
      </c>
      <c r="T39" s="27" t="str">
        <f t="shared" si="5"/>
        <v/>
      </c>
      <c r="U39" s="63" t="str">
        <f t="shared" si="6"/>
        <v/>
      </c>
      <c r="V39" s="63" t="str">
        <f t="shared" si="7"/>
        <v/>
      </c>
      <c r="W39" s="63" t="str">
        <f t="shared" si="8"/>
        <v/>
      </c>
      <c r="X39" s="64" t="str">
        <f t="shared" si="10"/>
        <v/>
      </c>
    </row>
    <row r="40" spans="1:24" ht="24.95" customHeight="1" thickBot="1" x14ac:dyDescent="0.3">
      <c r="A40" s="9"/>
      <c r="B40" s="24"/>
      <c r="C40" s="24"/>
      <c r="D40" s="10"/>
      <c r="E40" s="7"/>
      <c r="F40" s="7"/>
      <c r="G40" s="3">
        <f t="shared" ref="G40" si="16">F40-E40</f>
        <v>0</v>
      </c>
      <c r="H40" s="8"/>
      <c r="I40" s="8"/>
      <c r="J40" s="12" t="str">
        <f t="shared" si="1"/>
        <v/>
      </c>
      <c r="K40" s="74"/>
      <c r="L40" s="75"/>
      <c r="M40" s="76"/>
      <c r="N40" s="6" t="str">
        <f t="shared" si="15"/>
        <v/>
      </c>
      <c r="O40" s="6" t="str">
        <f t="shared" si="2"/>
        <v/>
      </c>
      <c r="P40" s="6" t="str">
        <f t="shared" si="11"/>
        <v/>
      </c>
      <c r="Q40" s="6" t="str">
        <f t="shared" si="12"/>
        <v/>
      </c>
      <c r="R40" s="44" t="str">
        <f t="shared" si="3"/>
        <v/>
      </c>
      <c r="S40" s="26" t="str">
        <f t="shared" si="4"/>
        <v/>
      </c>
      <c r="T40" s="27" t="str">
        <f t="shared" si="5"/>
        <v/>
      </c>
      <c r="U40" s="63" t="str">
        <f t="shared" si="6"/>
        <v/>
      </c>
      <c r="V40" s="63" t="str">
        <f t="shared" si="7"/>
        <v/>
      </c>
      <c r="W40" s="63" t="str">
        <f t="shared" si="8"/>
        <v/>
      </c>
      <c r="X40" s="64" t="str">
        <f t="shared" si="10"/>
        <v/>
      </c>
    </row>
    <row r="41" spans="1:24" ht="24.95" customHeight="1" thickBot="1" x14ac:dyDescent="0.3">
      <c r="A41" s="9"/>
      <c r="B41" s="24"/>
      <c r="C41" s="24"/>
      <c r="D41" s="10"/>
      <c r="E41" s="7"/>
      <c r="F41" s="7"/>
      <c r="G41" s="3">
        <f t="shared" ref="G41:G49" si="17">F41-E41</f>
        <v>0</v>
      </c>
      <c r="H41" s="8"/>
      <c r="I41" s="8"/>
      <c r="J41" s="12" t="str">
        <f t="shared" si="1"/>
        <v/>
      </c>
      <c r="K41" s="74"/>
      <c r="L41" s="75"/>
      <c r="M41" s="76"/>
      <c r="N41" s="6" t="str">
        <f t="shared" si="15"/>
        <v/>
      </c>
      <c r="O41" s="6" t="str">
        <f t="shared" si="2"/>
        <v/>
      </c>
      <c r="P41" s="6" t="str">
        <f t="shared" si="11"/>
        <v/>
      </c>
      <c r="Q41" s="6" t="str">
        <f t="shared" si="12"/>
        <v/>
      </c>
      <c r="R41" s="44" t="str">
        <f t="shared" si="3"/>
        <v/>
      </c>
      <c r="S41" s="26" t="str">
        <f t="shared" si="4"/>
        <v/>
      </c>
      <c r="T41" s="27" t="str">
        <f t="shared" si="5"/>
        <v/>
      </c>
      <c r="U41" s="63" t="str">
        <f t="shared" si="6"/>
        <v/>
      </c>
      <c r="V41" s="63" t="str">
        <f t="shared" si="7"/>
        <v/>
      </c>
      <c r="W41" s="63" t="str">
        <f t="shared" si="8"/>
        <v/>
      </c>
      <c r="X41" s="64" t="str">
        <f t="shared" si="10"/>
        <v/>
      </c>
    </row>
    <row r="42" spans="1:24" ht="24.95" customHeight="1" thickBot="1" x14ac:dyDescent="0.3">
      <c r="A42" s="9"/>
      <c r="B42" s="24"/>
      <c r="C42" s="24"/>
      <c r="D42" s="10"/>
      <c r="E42" s="7"/>
      <c r="F42" s="7"/>
      <c r="G42" s="3">
        <f t="shared" si="17"/>
        <v>0</v>
      </c>
      <c r="H42" s="8"/>
      <c r="I42" s="8"/>
      <c r="J42" s="12" t="str">
        <f t="shared" si="1"/>
        <v/>
      </c>
      <c r="K42" s="74"/>
      <c r="L42" s="75"/>
      <c r="M42" s="76"/>
      <c r="N42" s="6" t="str">
        <f t="shared" si="15"/>
        <v/>
      </c>
      <c r="O42" s="6" t="str">
        <f t="shared" si="2"/>
        <v/>
      </c>
      <c r="P42" s="6" t="str">
        <f t="shared" si="11"/>
        <v/>
      </c>
      <c r="Q42" s="6" t="str">
        <f t="shared" si="12"/>
        <v/>
      </c>
      <c r="R42" s="44" t="str">
        <f t="shared" si="3"/>
        <v/>
      </c>
      <c r="S42" s="26" t="str">
        <f t="shared" si="4"/>
        <v/>
      </c>
      <c r="T42" s="27" t="str">
        <f t="shared" si="5"/>
        <v/>
      </c>
      <c r="U42" s="63" t="str">
        <f t="shared" si="6"/>
        <v/>
      </c>
      <c r="V42" s="63" t="str">
        <f t="shared" si="7"/>
        <v/>
      </c>
      <c r="W42" s="63" t="str">
        <f t="shared" si="8"/>
        <v/>
      </c>
      <c r="X42" s="64" t="str">
        <f t="shared" si="10"/>
        <v/>
      </c>
    </row>
    <row r="43" spans="1:24" ht="24.95" customHeight="1" thickBot="1" x14ac:dyDescent="0.3">
      <c r="A43" s="9"/>
      <c r="B43" s="24"/>
      <c r="C43" s="24"/>
      <c r="D43" s="10"/>
      <c r="E43" s="7"/>
      <c r="F43" s="7"/>
      <c r="G43" s="3">
        <f t="shared" si="17"/>
        <v>0</v>
      </c>
      <c r="H43" s="8"/>
      <c r="I43" s="8"/>
      <c r="J43" s="12" t="str">
        <f t="shared" si="1"/>
        <v/>
      </c>
      <c r="K43" s="74"/>
      <c r="L43" s="75"/>
      <c r="M43" s="76"/>
      <c r="N43" s="6" t="str">
        <f t="shared" si="15"/>
        <v/>
      </c>
      <c r="O43" s="6" t="str">
        <f t="shared" si="2"/>
        <v/>
      </c>
      <c r="P43" s="6" t="str">
        <f t="shared" si="11"/>
        <v/>
      </c>
      <c r="Q43" s="6" t="str">
        <f t="shared" si="12"/>
        <v/>
      </c>
      <c r="R43" s="44" t="str">
        <f>IF(N43&lt;&gt;"",(N43+O43+P43+Q43),"")</f>
        <v/>
      </c>
      <c r="S43" s="26" t="str">
        <f t="shared" si="4"/>
        <v/>
      </c>
      <c r="T43" s="27" t="str">
        <f t="shared" si="5"/>
        <v/>
      </c>
      <c r="U43" s="63" t="str">
        <f t="shared" si="6"/>
        <v/>
      </c>
      <c r="V43" s="63" t="str">
        <f t="shared" si="7"/>
        <v/>
      </c>
      <c r="W43" s="63" t="str">
        <f t="shared" si="8"/>
        <v/>
      </c>
      <c r="X43" s="64" t="str">
        <f t="shared" si="10"/>
        <v/>
      </c>
    </row>
    <row r="44" spans="1:24" ht="24.95" customHeight="1" thickBot="1" x14ac:dyDescent="0.3">
      <c r="A44" s="9"/>
      <c r="B44" s="24"/>
      <c r="C44" s="24"/>
      <c r="D44" s="10"/>
      <c r="E44" s="7"/>
      <c r="F44" s="7"/>
      <c r="G44" s="3">
        <f t="shared" si="17"/>
        <v>0</v>
      </c>
      <c r="H44" s="8"/>
      <c r="I44" s="8"/>
      <c r="J44" s="12" t="str">
        <f t="shared" si="1"/>
        <v/>
      </c>
      <c r="K44" s="74"/>
      <c r="L44" s="75"/>
      <c r="M44" s="76"/>
      <c r="N44" s="6" t="str">
        <f t="shared" si="15"/>
        <v/>
      </c>
      <c r="O44" s="6" t="str">
        <f t="shared" si="2"/>
        <v/>
      </c>
      <c r="P44" s="6" t="str">
        <f t="shared" si="11"/>
        <v/>
      </c>
      <c r="Q44" s="6" t="str">
        <f t="shared" si="12"/>
        <v/>
      </c>
      <c r="R44" s="44" t="str">
        <f t="shared" si="3"/>
        <v/>
      </c>
      <c r="S44" s="26" t="str">
        <f t="shared" si="4"/>
        <v/>
      </c>
      <c r="T44" s="27" t="str">
        <f t="shared" si="5"/>
        <v/>
      </c>
      <c r="U44" s="63" t="str">
        <f t="shared" si="6"/>
        <v/>
      </c>
      <c r="V44" s="63" t="str">
        <f t="shared" si="7"/>
        <v/>
      </c>
      <c r="W44" s="63" t="str">
        <f t="shared" si="8"/>
        <v/>
      </c>
      <c r="X44" s="64" t="str">
        <f t="shared" si="10"/>
        <v/>
      </c>
    </row>
    <row r="45" spans="1:24" ht="24.95" customHeight="1" thickBot="1" x14ac:dyDescent="0.3">
      <c r="A45" s="9"/>
      <c r="B45" s="24"/>
      <c r="C45" s="24"/>
      <c r="D45" s="10"/>
      <c r="E45" s="7"/>
      <c r="F45" s="7"/>
      <c r="G45" s="3">
        <f t="shared" si="17"/>
        <v>0</v>
      </c>
      <c r="H45" s="8"/>
      <c r="I45" s="8"/>
      <c r="J45" s="12" t="str">
        <f t="shared" si="1"/>
        <v/>
      </c>
      <c r="K45" s="74"/>
      <c r="L45" s="75"/>
      <c r="M45" s="76"/>
      <c r="N45" s="6" t="str">
        <f t="shared" si="15"/>
        <v/>
      </c>
      <c r="O45" s="6" t="str">
        <f t="shared" si="2"/>
        <v/>
      </c>
      <c r="P45" s="6" t="str">
        <f t="shared" si="11"/>
        <v/>
      </c>
      <c r="Q45" s="6" t="str">
        <f t="shared" si="12"/>
        <v/>
      </c>
      <c r="R45" s="44" t="str">
        <f t="shared" si="3"/>
        <v/>
      </c>
      <c r="S45" s="26" t="str">
        <f t="shared" si="4"/>
        <v/>
      </c>
      <c r="T45" s="27" t="str">
        <f t="shared" si="5"/>
        <v/>
      </c>
      <c r="U45" s="63" t="str">
        <f t="shared" si="6"/>
        <v/>
      </c>
      <c r="V45" s="63" t="str">
        <f t="shared" si="7"/>
        <v/>
      </c>
      <c r="W45" s="63" t="str">
        <f t="shared" si="8"/>
        <v/>
      </c>
      <c r="X45" s="64" t="str">
        <f t="shared" si="10"/>
        <v/>
      </c>
    </row>
    <row r="46" spans="1:24" ht="24.95" customHeight="1" thickBot="1" x14ac:dyDescent="0.3">
      <c r="A46" s="9"/>
      <c r="B46" s="24"/>
      <c r="C46" s="24"/>
      <c r="D46" s="10"/>
      <c r="E46" s="7"/>
      <c r="F46" s="7"/>
      <c r="G46" s="3">
        <f t="shared" si="17"/>
        <v>0</v>
      </c>
      <c r="H46" s="8"/>
      <c r="I46" s="8"/>
      <c r="J46" s="12" t="str">
        <f t="shared" si="1"/>
        <v/>
      </c>
      <c r="K46" s="74"/>
      <c r="L46" s="75"/>
      <c r="M46" s="76"/>
      <c r="N46" s="6" t="str">
        <f t="shared" si="15"/>
        <v/>
      </c>
      <c r="O46" s="6" t="str">
        <f t="shared" si="2"/>
        <v/>
      </c>
      <c r="P46" s="6" t="str">
        <f t="shared" si="11"/>
        <v/>
      </c>
      <c r="Q46" s="6" t="str">
        <f t="shared" si="12"/>
        <v/>
      </c>
      <c r="R46" s="44" t="str">
        <f t="shared" si="3"/>
        <v/>
      </c>
      <c r="S46" s="26" t="str">
        <f t="shared" si="4"/>
        <v/>
      </c>
      <c r="T46" s="27" t="str">
        <f t="shared" si="5"/>
        <v/>
      </c>
      <c r="U46" s="63" t="str">
        <f t="shared" si="6"/>
        <v/>
      </c>
      <c r="V46" s="63" t="str">
        <f t="shared" si="7"/>
        <v/>
      </c>
      <c r="W46" s="63" t="str">
        <f t="shared" si="8"/>
        <v/>
      </c>
      <c r="X46" s="64" t="str">
        <f t="shared" si="10"/>
        <v/>
      </c>
    </row>
    <row r="47" spans="1:24" ht="24.95" customHeight="1" thickBot="1" x14ac:dyDescent="0.3">
      <c r="A47" s="9"/>
      <c r="B47" s="24"/>
      <c r="C47" s="24"/>
      <c r="D47" s="10"/>
      <c r="E47" s="7"/>
      <c r="F47" s="7"/>
      <c r="G47" s="3">
        <f t="shared" si="17"/>
        <v>0</v>
      </c>
      <c r="H47" s="8"/>
      <c r="I47" s="8"/>
      <c r="J47" s="12" t="str">
        <f t="shared" si="1"/>
        <v/>
      </c>
      <c r="K47" s="74"/>
      <c r="L47" s="75"/>
      <c r="M47" s="76"/>
      <c r="N47" s="6" t="str">
        <f t="shared" si="15"/>
        <v/>
      </c>
      <c r="O47" s="6" t="str">
        <f t="shared" si="2"/>
        <v/>
      </c>
      <c r="P47" s="6" t="str">
        <f t="shared" si="11"/>
        <v/>
      </c>
      <c r="Q47" s="6" t="str">
        <f t="shared" si="12"/>
        <v/>
      </c>
      <c r="R47" s="44" t="str">
        <f t="shared" si="3"/>
        <v/>
      </c>
      <c r="S47" s="26" t="str">
        <f t="shared" si="4"/>
        <v/>
      </c>
      <c r="T47" s="27" t="str">
        <f t="shared" si="5"/>
        <v/>
      </c>
      <c r="U47" s="63" t="str">
        <f t="shared" si="6"/>
        <v/>
      </c>
      <c r="V47" s="63" t="str">
        <f t="shared" si="7"/>
        <v/>
      </c>
      <c r="W47" s="63" t="str">
        <f t="shared" si="8"/>
        <v/>
      </c>
      <c r="X47" s="64" t="str">
        <f t="shared" si="10"/>
        <v/>
      </c>
    </row>
    <row r="48" spans="1:24" ht="24.95" customHeight="1" thickBot="1" x14ac:dyDescent="0.3">
      <c r="A48" s="9"/>
      <c r="B48" s="24"/>
      <c r="C48" s="24"/>
      <c r="D48" s="10"/>
      <c r="E48" s="7"/>
      <c r="F48" s="7"/>
      <c r="G48" s="3">
        <f t="shared" si="17"/>
        <v>0</v>
      </c>
      <c r="H48" s="8"/>
      <c r="I48" s="8"/>
      <c r="J48" s="12" t="str">
        <f t="shared" si="1"/>
        <v/>
      </c>
      <c r="K48" s="74"/>
      <c r="L48" s="75"/>
      <c r="M48" s="76"/>
      <c r="N48" s="6" t="str">
        <f>IF(AND($O$10&lt;&gt;"",I48&lt;&gt;""),$O$10,"")</f>
        <v/>
      </c>
      <c r="O48" s="6" t="str">
        <f>IF(N48="","",N48*10/100)</f>
        <v/>
      </c>
      <c r="P48" s="6" t="str">
        <f>IF(N48="","",N48*15/100)</f>
        <v/>
      </c>
      <c r="Q48" s="6" t="str">
        <f>IF(N48="","",N48*200/100)</f>
        <v/>
      </c>
      <c r="R48" s="44" t="str">
        <f>IF(N48&lt;&gt;"",(N48+O48+P48+Q48),"")</f>
        <v/>
      </c>
      <c r="S48" s="26" t="str">
        <f t="shared" si="4"/>
        <v/>
      </c>
      <c r="T48" s="27" t="str">
        <f t="shared" si="5"/>
        <v/>
      </c>
      <c r="U48" s="63" t="str">
        <f t="shared" si="6"/>
        <v/>
      </c>
      <c r="V48" s="63" t="str">
        <f t="shared" si="7"/>
        <v/>
      </c>
      <c r="W48" s="63" t="str">
        <f t="shared" si="8"/>
        <v/>
      </c>
      <c r="X48" s="64" t="str">
        <f t="shared" si="10"/>
        <v/>
      </c>
    </row>
    <row r="49" spans="1:24" ht="24.95" customHeight="1" thickBot="1" x14ac:dyDescent="0.3">
      <c r="A49" s="46"/>
      <c r="B49" s="47"/>
      <c r="C49" s="47"/>
      <c r="D49" s="48"/>
      <c r="E49" s="49"/>
      <c r="F49" s="49"/>
      <c r="G49" s="50">
        <f t="shared" si="17"/>
        <v>0</v>
      </c>
      <c r="H49" s="51"/>
      <c r="I49" s="51"/>
      <c r="J49" s="52" t="str">
        <f t="shared" si="1"/>
        <v/>
      </c>
      <c r="K49" s="100"/>
      <c r="L49" s="101"/>
      <c r="M49" s="102"/>
      <c r="N49" s="6" t="str">
        <f t="shared" si="15"/>
        <v/>
      </c>
      <c r="O49" s="6" t="str">
        <f t="shared" si="2"/>
        <v/>
      </c>
      <c r="P49" s="6" t="str">
        <f t="shared" si="11"/>
        <v/>
      </c>
      <c r="Q49" s="6" t="str">
        <f>IF(N49="","",N49*200/100)</f>
        <v/>
      </c>
      <c r="R49" s="44" t="str">
        <f t="shared" si="3"/>
        <v/>
      </c>
      <c r="S49" s="26" t="str">
        <f t="shared" si="4"/>
        <v/>
      </c>
      <c r="T49" s="27" t="str">
        <f t="shared" si="5"/>
        <v/>
      </c>
      <c r="U49" s="63" t="str">
        <f t="shared" si="6"/>
        <v/>
      </c>
      <c r="V49" s="63" t="str">
        <f t="shared" si="7"/>
        <v/>
      </c>
      <c r="W49" s="63" t="str">
        <f t="shared" si="8"/>
        <v/>
      </c>
      <c r="X49" s="64" t="str">
        <f>IF(Q49="","",Q49*I49*G49)</f>
        <v/>
      </c>
    </row>
    <row r="50" spans="1:24" ht="24.95" customHeight="1" thickBot="1" x14ac:dyDescent="0.3">
      <c r="A50" s="54" t="s">
        <v>5</v>
      </c>
      <c r="B50" s="132" t="s">
        <v>5</v>
      </c>
      <c r="C50" s="132"/>
      <c r="D50" s="55" t="s">
        <v>5</v>
      </c>
      <c r="E50" s="56" t="s">
        <v>5</v>
      </c>
      <c r="F50" s="56" t="s">
        <v>8</v>
      </c>
      <c r="G50" s="3" t="s">
        <v>5</v>
      </c>
      <c r="H50" s="57">
        <f>SUM(H15:H49)</f>
        <v>0</v>
      </c>
      <c r="I50" s="57">
        <f>SUM(I15:I49)</f>
        <v>0</v>
      </c>
      <c r="J50" s="57">
        <f>SUM(J15:J49)</f>
        <v>0</v>
      </c>
      <c r="K50" s="133" t="s">
        <v>5</v>
      </c>
      <c r="L50" s="133"/>
      <c r="M50" s="133"/>
      <c r="N50" s="6" t="s">
        <v>5</v>
      </c>
      <c r="O50" s="6" t="s">
        <v>5</v>
      </c>
      <c r="P50" s="6" t="s">
        <v>5</v>
      </c>
      <c r="Q50" s="6" t="s">
        <v>5</v>
      </c>
      <c r="R50" s="53" t="s">
        <v>5</v>
      </c>
      <c r="S50" s="45">
        <f>SUM(S15:S49)</f>
        <v>0</v>
      </c>
      <c r="T50" s="27">
        <f>SUM(T15:T49)</f>
        <v>0</v>
      </c>
      <c r="U50" s="65">
        <f t="shared" ref="U50:X50" si="18">SUM(U15:U49)</f>
        <v>0</v>
      </c>
      <c r="V50" s="65">
        <f t="shared" si="18"/>
        <v>0</v>
      </c>
      <c r="W50" s="65">
        <f t="shared" si="18"/>
        <v>0</v>
      </c>
      <c r="X50" s="66">
        <f t="shared" si="18"/>
        <v>0</v>
      </c>
    </row>
    <row r="51" spans="1:24" ht="24.95" customHeight="1" thickBot="1" x14ac:dyDescent="0.3">
      <c r="A51" s="2"/>
      <c r="D51" s="2"/>
      <c r="G51" s="13"/>
      <c r="N51" s="14"/>
      <c r="O51" s="14"/>
      <c r="P51" s="14"/>
      <c r="Q51" s="14"/>
      <c r="R51" s="14"/>
      <c r="S51" s="14"/>
      <c r="T51" s="15"/>
    </row>
    <row r="52" spans="1:24" ht="35.1" customHeight="1" thickBot="1" x14ac:dyDescent="0.3">
      <c r="E52" s="110" t="s">
        <v>33</v>
      </c>
      <c r="F52" s="77" t="s">
        <v>36</v>
      </c>
      <c r="G52" s="78"/>
      <c r="H52" s="78"/>
      <c r="I52" s="67">
        <f>(G15*I15)+(G16*I16)+(G17*I17)+(G18*I18)+(G19*I19)+(G20*I20)+(G21*I21)+(G22*I22)+(G23*I23)+(G24*I24)+(G25*I25)+(G26*I26)+(G27*I27)+(G28*I28)+(G29*I29)+(G30*I30)+(G31*I31)+(G32*I32)+(G33*I33)+(G34*I34)+(G35*I35)+(G36*I36)+(G37*I37)+(G38*I38)+(G39*I39)+(G40*I40)+(G41*I41)+(G42*I42)+(G43*I43)+(G44*I44)+(G45*I45)+(G46*I46)+(G47*I47)+(G48*I48)+(G49*I49)</f>
        <v>0</v>
      </c>
      <c r="O52" s="112" t="s">
        <v>10</v>
      </c>
      <c r="P52" s="113"/>
      <c r="Q52" s="114"/>
      <c r="R52" s="115"/>
      <c r="S52" s="116"/>
      <c r="T52" s="116"/>
      <c r="U52" s="116"/>
      <c r="V52" s="117"/>
      <c r="W52" s="72"/>
    </row>
    <row r="53" spans="1:24" ht="35.1" customHeight="1" thickBot="1" x14ac:dyDescent="0.3">
      <c r="E53" s="111"/>
      <c r="F53" s="77" t="s">
        <v>34</v>
      </c>
      <c r="G53" s="78"/>
      <c r="H53" s="78"/>
      <c r="I53" s="67">
        <f>I54-I52</f>
        <v>0</v>
      </c>
      <c r="O53" s="118"/>
      <c r="P53" s="119"/>
      <c r="Q53" s="120"/>
      <c r="R53" s="124"/>
      <c r="S53" s="125"/>
      <c r="T53" s="125"/>
      <c r="U53" s="125"/>
      <c r="V53" s="126"/>
      <c r="W53" s="73"/>
    </row>
    <row r="54" spans="1:24" ht="35.1" hidden="1" customHeight="1" thickBot="1" x14ac:dyDescent="0.3">
      <c r="E54" s="111"/>
      <c r="F54" s="130" t="s">
        <v>35</v>
      </c>
      <c r="G54" s="131"/>
      <c r="H54" s="131"/>
      <c r="I54" s="68">
        <f>(G15*H15)+(G16*H16)+(G17*H17)+(G18*H18)+(G19*H19)+(G20*H20)+(G21*H21)+(G22*H22)+(G23*H23)+(G24*H24)+(G25*H25)+(G26*H26)+(G27*H27)+(G28*H28)+(G29*H29)+(G30*H30)+(G31*H31)+(G32*H32)+(G33*H33)+(G34*H34)+(G35*H35)+(G36*H36)+(G37*H37)+(G38*H38)+(G39*H39)+(G40*H40)+(G41*H41)+(G42*H42)+(G43*H43)+(G44*H44)+(G45*H45)+(G46*H46)+(G47*H47)+(G48*H48)+(G49*H49)</f>
        <v>0</v>
      </c>
      <c r="O54" s="118"/>
      <c r="P54" s="119"/>
      <c r="Q54" s="120"/>
      <c r="R54" s="124"/>
      <c r="S54" s="125"/>
      <c r="T54" s="125"/>
      <c r="U54" s="125"/>
      <c r="V54" s="126"/>
      <c r="W54" s="73"/>
    </row>
    <row r="55" spans="1:24" ht="35.1" customHeight="1" thickBot="1" x14ac:dyDescent="0.3">
      <c r="E55" s="111"/>
      <c r="F55" s="77" t="s">
        <v>38</v>
      </c>
      <c r="G55" s="78"/>
      <c r="H55" s="78"/>
      <c r="I55" s="67">
        <f>H50</f>
        <v>0</v>
      </c>
      <c r="O55" s="118"/>
      <c r="P55" s="119"/>
      <c r="Q55" s="120"/>
      <c r="R55" s="124"/>
      <c r="S55" s="125"/>
      <c r="T55" s="125"/>
      <c r="U55" s="125"/>
      <c r="V55" s="126"/>
      <c r="W55" s="73"/>
    </row>
    <row r="56" spans="1:24" ht="35.1" customHeight="1" thickBot="1" x14ac:dyDescent="0.3">
      <c r="E56" s="111"/>
      <c r="F56" s="77" t="s">
        <v>39</v>
      </c>
      <c r="G56" s="78"/>
      <c r="H56" s="78"/>
      <c r="I56" s="67">
        <f>I50</f>
        <v>0</v>
      </c>
      <c r="O56" s="121"/>
      <c r="P56" s="122"/>
      <c r="Q56" s="123"/>
      <c r="R56" s="127"/>
      <c r="S56" s="128"/>
      <c r="T56" s="128"/>
      <c r="U56" s="128"/>
      <c r="V56" s="129"/>
      <c r="W56" s="73"/>
    </row>
  </sheetData>
  <sheetProtection algorithmName="SHA-512" hashValue="dwirGrsDZDDJ/yYno5TtrhRRqQVDSl91ofx1cF4jqnKY2LSnCuUFYv7pmZaG+rD0NyS/0H6RCi+eaIuKf3isEg==" saltValue="pHqZQg9Q9kkoYICJokrwfw==" spinCount="100000" sheet="1" objects="1" scenarios="1"/>
  <dataConsolidate/>
  <mergeCells count="69">
    <mergeCell ref="F12:H12"/>
    <mergeCell ref="J12:L12"/>
    <mergeCell ref="N12:Q12"/>
    <mergeCell ref="S12:V12"/>
    <mergeCell ref="K15:M15"/>
    <mergeCell ref="A1:X1"/>
    <mergeCell ref="E52:E56"/>
    <mergeCell ref="F52:H52"/>
    <mergeCell ref="O52:Q52"/>
    <mergeCell ref="R52:V52"/>
    <mergeCell ref="F53:H53"/>
    <mergeCell ref="O53:Q56"/>
    <mergeCell ref="R53:V56"/>
    <mergeCell ref="F54:H54"/>
    <mergeCell ref="F56:H56"/>
    <mergeCell ref="K44:M44"/>
    <mergeCell ref="K39:M39"/>
    <mergeCell ref="K38:M38"/>
    <mergeCell ref="B50:C50"/>
    <mergeCell ref="K50:M50"/>
    <mergeCell ref="K45:M45"/>
    <mergeCell ref="K46:M46"/>
    <mergeCell ref="K47:M47"/>
    <mergeCell ref="K48:M48"/>
    <mergeCell ref="K49:M49"/>
    <mergeCell ref="F9:J9"/>
    <mergeCell ref="F10:J10"/>
    <mergeCell ref="K18:M18"/>
    <mergeCell ref="K19:M19"/>
    <mergeCell ref="K14:M14"/>
    <mergeCell ref="K16:M16"/>
    <mergeCell ref="K17:M17"/>
    <mergeCell ref="K20:M20"/>
    <mergeCell ref="K21:M21"/>
    <mergeCell ref="K22:M22"/>
    <mergeCell ref="K23:M23"/>
    <mergeCell ref="K24:M24"/>
    <mergeCell ref="K43:M43"/>
    <mergeCell ref="K34:M34"/>
    <mergeCell ref="B4:C4"/>
    <mergeCell ref="B3:C3"/>
    <mergeCell ref="B12:D12"/>
    <mergeCell ref="B6:C6"/>
    <mergeCell ref="B8:D10"/>
    <mergeCell ref="B5:C5"/>
    <mergeCell ref="K8:L8"/>
    <mergeCell ref="M8:S8"/>
    <mergeCell ref="F8:J8"/>
    <mergeCell ref="O10:S10"/>
    <mergeCell ref="M10:N10"/>
    <mergeCell ref="K10:L10"/>
    <mergeCell ref="K9:L9"/>
    <mergeCell ref="M9:S9"/>
    <mergeCell ref="K25:M25"/>
    <mergeCell ref="K26:M26"/>
    <mergeCell ref="K27:M27"/>
    <mergeCell ref="F55:H55"/>
    <mergeCell ref="K36:M36"/>
    <mergeCell ref="K37:M37"/>
    <mergeCell ref="K28:M28"/>
    <mergeCell ref="K29:M29"/>
    <mergeCell ref="K30:M30"/>
    <mergeCell ref="K31:M31"/>
    <mergeCell ref="K32:M32"/>
    <mergeCell ref="K33:M33"/>
    <mergeCell ref="K40:M40"/>
    <mergeCell ref="K41:M41"/>
    <mergeCell ref="K42:M42"/>
    <mergeCell ref="K35:M35"/>
  </mergeCells>
  <phoneticPr fontId="9" type="noConversion"/>
  <dataValidations count="4">
    <dataValidation type="list" allowBlank="1" showInputMessage="1" showErrorMessage="1" sqref="K15:M49" xr:uid="{6D667E30-87B1-4403-AA1B-CDD507C437FC}">
      <formula1>"Mineur, Contrat saisonnier employé dans la commune, Hébergement d'urgence ou relogement temporaire, Loyer inférieur au montant défini par le conseil municipal, Séjour gratuit"</formula1>
    </dataValidation>
    <dataValidation type="list" allowBlank="1" showInputMessage="1" showErrorMessage="1" sqref="B15:B49" xr:uid="{57C0BCE4-07F6-4C71-95E8-71A383AF8222}">
      <formula1>"Direct propriétaire, Plateforme de réservation"</formula1>
    </dataValidation>
    <dataValidation type="list" allowBlank="1" showInputMessage="1" showErrorMessage="1" sqref="C15:C49" xr:uid="{D610CD77-94F4-46D1-9C7E-B1AAE556E9F7}">
      <formula1>"Abritel, Air bnb, Booking, Expédia, Gîtes de France, Autre"</formula1>
    </dataValidation>
    <dataValidation type="list" allowBlank="1" showInputMessage="1" showErrorMessage="1" sqref="F10:J10" xr:uid="{00445C60-33BA-465B-87CA-3CC9B4C010FA}">
      <mc:AlternateContent xmlns:x12ac="http://schemas.microsoft.com/office/spreadsheetml/2011/1/ac" xmlns:mc="http://schemas.openxmlformats.org/markup-compatibility/2006">
        <mc:Choice Requires="x12ac">
          <x12ac:list>Palace," Hôtel, résidence, meublé 5*"," Hôtel, résidence, meublé 4*"," Hôtel, résidence, meublé 3*"," Hôtel, résidence, meublé 2*"," Hôtel, résidence, meublé 1*", Village vacance 1 à 3*, Maison d'hôtes, Camping 3 à 5*, Camping 1 ou 2*</x12ac:list>
        </mc:Choice>
        <mc:Fallback>
          <formula1>"Palace, Hôtel, résidence, meublé 5*, Hôtel, résidence, meublé 4*, Hôtel, résidence, meublé 3*, Hôtel, résidence, meublé 2*, Hôtel, résidence, meublé 1*, Village vacance 1 à 3*, Maison d'hôtes, Camping 3 à 5*, Camping 1 ou 2*"</formula1>
        </mc:Fallback>
      </mc:AlternateContent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8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REEL CLASSES 2025</vt:lpstr>
      <vt:lpstr>'REEL CLASSES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Tiphanie</cp:lastModifiedBy>
  <cp:lastPrinted>2024-01-30T16:45:05Z</cp:lastPrinted>
  <dcterms:created xsi:type="dcterms:W3CDTF">2020-09-17T09:02:22Z</dcterms:created>
  <dcterms:modified xsi:type="dcterms:W3CDTF">2024-07-11T12:28:36Z</dcterms:modified>
</cp:coreProperties>
</file>